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firstSheet="2" activeTab="2"/>
  </bookViews>
  <sheets>
    <sheet name="K_PGS_01 (3)" sheetId="1" state="hidden" r:id="rId1"/>
    <sheet name="K_PGS_03" sheetId="2" state="hidden" r:id="rId2"/>
    <sheet name="K_plan" sheetId="3" r:id="rId3"/>
    <sheet name="RUP" sheetId="4" r:id="rId4"/>
    <sheet name="RUPpgs03_з триместрами" sheetId="5" state="hidden" r:id="rId5"/>
  </sheets>
  <definedNames>
    <definedName name="_xlnm.Print_Titles" localSheetId="3">'RUP'!$2:$8</definedName>
    <definedName name="_xlnm.Print_Area" localSheetId="0">'K_PGS_01 (3)'!$A$1:$BJ$27</definedName>
    <definedName name="_xlnm.Print_Area" localSheetId="1">'K_PGS_03'!$A$1:$BJ$27</definedName>
    <definedName name="_xlnm.Print_Area" localSheetId="2">'K_plan'!$A$1:$BB$45</definedName>
    <definedName name="_xlnm.Print_Area" localSheetId="3">'RUP'!$A$1:$BV$88</definedName>
  </definedNames>
  <calcPr fullCalcOnLoad="1"/>
</workbook>
</file>

<file path=xl/sharedStrings.xml><?xml version="1.0" encoding="utf-8"?>
<sst xmlns="http://schemas.openxmlformats.org/spreadsheetml/2006/main" count="864" uniqueCount="491">
  <si>
    <t>Годин</t>
  </si>
  <si>
    <t>Розподіл по курсах і семестрах</t>
  </si>
  <si>
    <t>№</t>
  </si>
  <si>
    <t>1 курс</t>
  </si>
  <si>
    <t>2 курс</t>
  </si>
  <si>
    <t>3 курс</t>
  </si>
  <si>
    <t>4 курс</t>
  </si>
  <si>
    <t xml:space="preserve"> </t>
  </si>
  <si>
    <t>поз</t>
  </si>
  <si>
    <t xml:space="preserve">         Назва дисципліни</t>
  </si>
  <si>
    <t>іспит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</si>
  <si>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</si>
  <si>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</si>
  <si>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</si>
  <si>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</si>
  <si>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</si>
  <si>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</si>
  <si>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</si>
  <si>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</si>
  <si>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</si>
  <si>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</si>
  <si>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</si>
  <si>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</si>
  <si>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</si>
  <si>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</si>
  <si>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</si>
  <si>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</si>
  <si>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Іспит</t>
  </si>
  <si>
    <t>Залік</t>
  </si>
  <si>
    <t>Курсовий проект</t>
  </si>
  <si>
    <t>Курсова робота</t>
  </si>
  <si>
    <t>Р  Г  Р</t>
  </si>
  <si>
    <t>Семестр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</si>
  <si>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</si>
  <si>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</si>
  <si>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</si>
  <si>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</si>
  <si>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</si>
  <si>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</si>
  <si>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</si>
  <si>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</si>
  <si>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</si>
  <si>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</si>
  <si>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</si>
  <si>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</si>
  <si>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</si>
  <si>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</si>
  <si>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 xml:space="preserve"> Ф у н д а м е н т а л ь н і  :</t>
  </si>
  <si>
    <t xml:space="preserve"> Вища математика</t>
  </si>
  <si>
    <t xml:space="preserve"> Фізика</t>
  </si>
  <si>
    <t xml:space="preserve"> Хімія</t>
  </si>
  <si>
    <t xml:space="preserve"> Теоретична механіка</t>
  </si>
  <si>
    <t>Обчислювальна техніка і програмування,</t>
  </si>
  <si>
    <t xml:space="preserve"> практикум з ОТ і програмування</t>
  </si>
  <si>
    <t xml:space="preserve"> Основи екології</t>
  </si>
  <si>
    <t xml:space="preserve"> Безпека життєдіяльності 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</si>
  <si>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</si>
  <si>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</si>
  <si>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</si>
  <si>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</si>
  <si>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</si>
  <si>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</si>
  <si>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</si>
  <si>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</si>
  <si>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</si>
  <si>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</si>
  <si>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</si>
  <si>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</si>
  <si>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</si>
  <si>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</si>
  <si>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</si>
  <si>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</si>
  <si>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</si>
  <si>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</si>
  <si>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</si>
  <si>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</si>
  <si>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</si>
  <si>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</si>
  <si>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</si>
  <si>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</si>
  <si>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</si>
  <si>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</si>
  <si>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</si>
  <si>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4.2</t>
  </si>
  <si>
    <t>Опір матеріалів (спецкурс)</t>
  </si>
  <si>
    <t>4.3</t>
  </si>
  <si>
    <t>Теоретична механіка ( спецкурс)</t>
  </si>
  <si>
    <t>4.4</t>
  </si>
  <si>
    <t>Будівельна механіка ( спецкурс)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</si>
  <si>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</si>
  <si>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</si>
  <si>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</si>
  <si>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</si>
  <si>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</si>
  <si>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</si>
  <si>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</si>
  <si>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</si>
  <si>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</si>
  <si>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</si>
  <si>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</si>
  <si>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</si>
  <si>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</si>
  <si>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</si>
  <si>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</si>
  <si>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</si>
  <si>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</si>
  <si>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</si>
  <si>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</si>
  <si>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</si>
  <si>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</si>
  <si>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</si>
  <si>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</si>
  <si>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</si>
  <si>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</si>
  <si>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>6.2</t>
  </si>
  <si>
    <t>6.3</t>
  </si>
  <si>
    <t>6.4</t>
  </si>
  <si>
    <t>6.5</t>
  </si>
  <si>
    <t>Учбові практики:</t>
  </si>
  <si>
    <t>З інженерної геології</t>
  </si>
  <si>
    <t>Професійна</t>
  </si>
  <si>
    <t>Виробнича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</si>
  <si>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</si>
  <si>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</si>
  <si>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</si>
  <si>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</si>
  <si>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</si>
  <si>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</si>
  <si>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</si>
  <si>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</si>
  <si>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</si>
  <si>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</si>
  <si>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</si>
  <si>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</si>
  <si>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</si>
  <si>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</si>
  <si>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</si>
  <si>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</si>
  <si>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</si>
  <si>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</si>
  <si>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</si>
  <si>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</si>
  <si>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</si>
  <si>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</si>
  <si>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</si>
  <si>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 xml:space="preserve">2. Робочий навчальний план розглянутий і затверджений Радою університету </t>
  </si>
  <si>
    <t xml:space="preserve">             Декан факультету</t>
  </si>
  <si>
    <t>О.А. Шкурупій</t>
  </si>
  <si>
    <t>Начальник навчального відділу</t>
  </si>
  <si>
    <t xml:space="preserve"> Основи охорони праці</t>
  </si>
  <si>
    <t xml:space="preserve"> 2 - Чисельні методи рішення інженерних задач на ПЕОМ</t>
  </si>
  <si>
    <t xml:space="preserve"> 1 - Облік і аудит</t>
  </si>
  <si>
    <t xml:space="preserve"> 2 - Проектно-кошторисна справа</t>
  </si>
  <si>
    <t xml:space="preserve"> 1 - Основи менеджменту</t>
  </si>
  <si>
    <t xml:space="preserve"> 2 - Основи бізнесу</t>
  </si>
  <si>
    <t>ЗАТВЕРДЖУЮ</t>
  </si>
  <si>
    <t>Освітньо-кваліфікаційний рівень -БАКАЛАВР-БУДІВНИЦТВА</t>
  </si>
  <si>
    <t>Термін навчання  -</t>
  </si>
  <si>
    <t>№____________</t>
  </si>
  <si>
    <t xml:space="preserve">   </t>
  </si>
  <si>
    <t>ПОЛТАВСЬКИЙ ДЕРЖАВНИЙ ТЕХНІЧНИЙ УНІВЕРСИТЕТ ІМЕНІ ЮРІЯ КОНДРАТЮКА</t>
  </si>
  <si>
    <t xml:space="preserve">    </t>
  </si>
  <si>
    <t>За напрямком підготовки 0921 - "БУДІВНИЦТВО"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</si>
  <si>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</si>
  <si>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</si>
  <si>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</si>
  <si>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</si>
  <si>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</si>
  <si>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</si>
  <si>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</si>
  <si>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</si>
  <si>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</si>
  <si>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</si>
  <si>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</si>
  <si>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</si>
  <si>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</si>
  <si>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</si>
  <si>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</si>
  <si>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</si>
  <si>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</si>
  <si>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</si>
  <si>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</si>
  <si>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</si>
  <si>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</si>
  <si>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</si>
  <si>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</si>
  <si>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</si>
  <si>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Х</t>
  </si>
  <si>
    <t>ІІ</t>
  </si>
  <si>
    <t>навч.</t>
  </si>
  <si>
    <t>сесії</t>
  </si>
  <si>
    <t>практ.</t>
  </si>
  <si>
    <t>робота,</t>
  </si>
  <si>
    <t xml:space="preserve">з відр. </t>
  </si>
  <si>
    <t>проект</t>
  </si>
  <si>
    <t>V</t>
  </si>
  <si>
    <t>VIII</t>
  </si>
  <si>
    <t>від вир.</t>
  </si>
  <si>
    <t>I</t>
  </si>
  <si>
    <t>О</t>
  </si>
  <si>
    <t>II</t>
  </si>
  <si>
    <t>III</t>
  </si>
  <si>
    <t>IV</t>
  </si>
  <si>
    <t>ДІ</t>
  </si>
  <si>
    <t>VI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</si>
  <si>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</si>
  <si>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</si>
  <si>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</si>
  <si>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</si>
  <si>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</si>
  <si>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</si>
  <si>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</si>
  <si>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</si>
  <si>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</si>
  <si>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Полтавський державний технічний університет                                          імені Юрія Кондратюка</t>
  </si>
  <si>
    <t>НАВЧАЛЬНИЙ ПЛАН</t>
  </si>
  <si>
    <t>с</t>
  </si>
  <si>
    <t>К</t>
  </si>
  <si>
    <t>Канікули                      =&gt;</t>
  </si>
  <si>
    <t>РЕКТОР __________________ОНИЩЕНКО О.Г.</t>
  </si>
  <si>
    <t>В.Г. Ліберний</t>
  </si>
  <si>
    <t>XI</t>
  </si>
  <si>
    <t>XII</t>
  </si>
  <si>
    <t>МІНІСТЕРСТВО  ОСВІТИ  І  НАУКИ  УКРАЇНИ</t>
  </si>
  <si>
    <t>Металознавство і зварювання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</si>
  <si>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</si>
  <si>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 xml:space="preserve">(2001-2005 н.р.)  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</si>
  <si>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0"/>
      </rPr>
      <t>"</t>
    </r>
  </si>
  <si>
    <t>"_____"_________________2001 року</t>
  </si>
  <si>
    <t xml:space="preserve">                        4 роки </t>
  </si>
  <si>
    <t>(протокол №      від               2002р.)</t>
  </si>
  <si>
    <t>(протокол №      від              2002р.)</t>
  </si>
  <si>
    <t>Геодезичний практикум</t>
  </si>
  <si>
    <t>Розподіл по семестрах</t>
  </si>
  <si>
    <t>% ауд</t>
  </si>
  <si>
    <t>5-3</t>
  </si>
  <si>
    <t>Проректор з навчально-організаційної роботи</t>
  </si>
  <si>
    <t>А.В. Васильєв</t>
  </si>
  <si>
    <t xml:space="preserve"> Технічна експлуатація будівель і споруд </t>
  </si>
  <si>
    <t xml:space="preserve"> Випробування у будівництві </t>
  </si>
  <si>
    <t xml:space="preserve"> 1 - Основи науково-технічної творчості</t>
  </si>
  <si>
    <t>Екзам. Сесії</t>
  </si>
  <si>
    <t>Виробничі  практики</t>
  </si>
  <si>
    <t>Навчальні практики</t>
  </si>
  <si>
    <t>Дипломна робота, проект</t>
  </si>
  <si>
    <t>Державні  іспити</t>
  </si>
  <si>
    <t xml:space="preserve">(2003-2007 н.р.)  </t>
  </si>
  <si>
    <t>"_____"_________________2003 року</t>
  </si>
  <si>
    <t>БУДІВЕЛЬНИЙ ФАКУЛЬТЕТ  2003 - 2007 р.р.</t>
  </si>
  <si>
    <t>кількість тижнів</t>
  </si>
  <si>
    <t>3,6,9</t>
  </si>
  <si>
    <t>3-3,4-3</t>
  </si>
  <si>
    <t xml:space="preserve">3-2,4-2 </t>
  </si>
  <si>
    <t>1-2,2-1,3-1</t>
  </si>
  <si>
    <t>4 - д.з.</t>
  </si>
  <si>
    <t>7-3</t>
  </si>
  <si>
    <t>8-1,9-2,10-2</t>
  </si>
  <si>
    <t>3-1</t>
  </si>
  <si>
    <t>12-1</t>
  </si>
  <si>
    <t>1,2,3,4</t>
  </si>
  <si>
    <t>Практика</t>
  </si>
  <si>
    <t>Розподіл за семестрами</t>
  </si>
  <si>
    <t>Кількість екзаменів</t>
  </si>
  <si>
    <t>Курс</t>
  </si>
  <si>
    <t>І . ГРАФІК НАВЧАЛЬНОГО ПРОЦЕСУ</t>
  </si>
  <si>
    <t>Разом</t>
  </si>
  <si>
    <t>Назва навчальної дисципліни</t>
  </si>
  <si>
    <t>V. ПЛАН НАВЧАЛЬНОГО ПРОЦЕСУ</t>
  </si>
  <si>
    <t>НАЗВА НАВЧАЛЬНОЇ ДИСЦИПЛІНИ</t>
  </si>
  <si>
    <t>Кількість годин</t>
  </si>
  <si>
    <t>у тому числі:</t>
  </si>
  <si>
    <t>лекції</t>
  </si>
  <si>
    <t>лабораторні</t>
  </si>
  <si>
    <t>I курс</t>
  </si>
  <si>
    <t>II курс</t>
  </si>
  <si>
    <t>III курс</t>
  </si>
  <si>
    <t>IV курс</t>
  </si>
  <si>
    <t>Загальна кількість</t>
  </si>
  <si>
    <t>Кількість годин на тиждень</t>
  </si>
  <si>
    <t>Розподіл годин на тиждень за курсами і семестрами</t>
  </si>
  <si>
    <t>Кількість кредитів ЄКТС</t>
  </si>
  <si>
    <t>Теоретичне 
навчання</t>
  </si>
  <si>
    <t>Екзаменаційна 
сесія</t>
  </si>
  <si>
    <t>загальний обсяг</t>
  </si>
  <si>
    <t>всього</t>
  </si>
  <si>
    <t>аудиторних</t>
  </si>
  <si>
    <t>семестри</t>
  </si>
  <si>
    <t>Н А В Ч А Л Ь Н И Й  П Л АН</t>
  </si>
  <si>
    <t xml:space="preserve">Галузь знань </t>
  </si>
  <si>
    <t>Спеціальність</t>
  </si>
  <si>
    <t>Форма навчання</t>
  </si>
  <si>
    <t xml:space="preserve">Рівень вищої освіти </t>
  </si>
  <si>
    <t>Атестація</t>
  </si>
  <si>
    <t>МІНІСТЕРСТВО ОСВІТИ І НАУКИ УКРАЇНИ</t>
  </si>
  <si>
    <t>денна</t>
  </si>
  <si>
    <t xml:space="preserve">       II. ЗВЕДЕНІ ДАНІ ПРО БЮДЖЕТ ЧАСУ, тижні                                                ІІІ. ПРАКТИКА                                                IV.  АТЕСТАЦІЯ</t>
  </si>
  <si>
    <t>практичні, семінарські</t>
  </si>
  <si>
    <t>кількість тижнів у семестрі</t>
  </si>
  <si>
    <t>перший (бакалаврський)</t>
  </si>
  <si>
    <t>Термін навчання</t>
  </si>
  <si>
    <r>
      <t>ПОЗНАЧЕННЯ:</t>
    </r>
    <r>
      <rPr>
        <sz val="12"/>
        <rFont val="Times New Roman"/>
        <family val="1"/>
      </rPr>
      <t xml:space="preserve"> ⁪ – теоретичне навчання; Е – екзаменаційна сесія; Н – навчальна практика; В - виробнича практика; К – канікули; А – атестація </t>
    </r>
    <r>
      <rPr>
        <sz val="11"/>
        <rFont val="Times New Roman"/>
        <family val="1"/>
      </rPr>
      <t>(складання держ.екзаменів,захист ДП)</t>
    </r>
    <r>
      <rPr>
        <sz val="12"/>
        <rFont val="Times New Roman"/>
        <family val="1"/>
      </rPr>
      <t xml:space="preserve">. </t>
    </r>
  </si>
  <si>
    <t>Тижні</t>
  </si>
  <si>
    <t xml:space="preserve">     ІІІ. ПРАКТИКА</t>
  </si>
  <si>
    <t>ІV. Атестація</t>
  </si>
  <si>
    <t xml:space="preserve">V. Факультативні дисципліни </t>
  </si>
  <si>
    <t>(форма контролю не планується)</t>
  </si>
  <si>
    <t>Розподіл навчальних годин на тиждень за курсами і сесестрами</t>
  </si>
  <si>
    <t>Шифр за ОПП</t>
  </si>
  <si>
    <t>екзамени, семестр</t>
  </si>
  <si>
    <t>заліки, семестр</t>
  </si>
  <si>
    <t>Навчальна практика</t>
  </si>
  <si>
    <t>Самостійна робота</t>
  </si>
  <si>
    <t>3 роки 10 місяців</t>
  </si>
  <si>
    <t>ЗАТВЕРДЖЕНО ВЧЕНОЮ РАДОЮ</t>
  </si>
  <si>
    <t>МДПУ імені Богдана Хмельницького</t>
  </si>
  <si>
    <t>Голова вченої ради</t>
  </si>
  <si>
    <t>__________________ / А.М.Солоненко /</t>
  </si>
  <si>
    <t>Мелітопольський державний педагогічний університет імені Богдана Хмельницького</t>
  </si>
  <si>
    <t>Освітньо-професійна програма:</t>
  </si>
  <si>
    <t xml:space="preserve">(протокол №___від «___»___________2020 р.)
</t>
  </si>
  <si>
    <t>Філософія</t>
  </si>
  <si>
    <t>Історія та культура України</t>
  </si>
  <si>
    <t>Історія зарубіжної літератури</t>
  </si>
  <si>
    <t>Методика навчання української мови</t>
  </si>
  <si>
    <t>Методика навчання української літератури</t>
  </si>
  <si>
    <t>Методика навчання зарубіжної літератури</t>
  </si>
  <si>
    <t>Психологія</t>
  </si>
  <si>
    <t>Лінгвістичний аналіз тексту</t>
  </si>
  <si>
    <t>Виробнича (педагогічна) практика</t>
  </si>
  <si>
    <t>Правознавство</t>
  </si>
  <si>
    <t>Філологічна медіаграмотність</t>
  </si>
  <si>
    <t>Практична граматика української мови</t>
  </si>
  <si>
    <t>Інноваційні обрії української словесності</t>
  </si>
  <si>
    <t>Основи редагування</t>
  </si>
  <si>
    <t>Позакредитні дисципліни</t>
  </si>
  <si>
    <t>Фізичне виховання</t>
  </si>
  <si>
    <t>Основи міжкультурної комунікації</t>
  </si>
  <si>
    <t>Література англомовних країн</t>
  </si>
  <si>
    <t>Основи перекладу</t>
  </si>
  <si>
    <t>Сучасна українська літературна мова з курсовою роботою</t>
  </si>
  <si>
    <t>Історія української літератури з курсовою роботою</t>
  </si>
  <si>
    <t>2д</t>
  </si>
  <si>
    <t>Теоретичний курс англійської мови</t>
  </si>
  <si>
    <t>Історична граматика української мови</t>
  </si>
  <si>
    <t>Вікова фізіологія і валеологія</t>
  </si>
  <si>
    <t>Інформаційно-комунікаційні технології</t>
  </si>
  <si>
    <t>Педагогіка з навчальною практикою</t>
  </si>
  <si>
    <t>Модуль 1. Історія педагогіки</t>
  </si>
  <si>
    <t>Модуль 2. Дидактика</t>
  </si>
  <si>
    <t>Модуль 3. Теорія виховання</t>
  </si>
  <si>
    <t>Модуль 4. Основи педмайстерності</t>
  </si>
  <si>
    <t>Модуль 5. Навчальна практика</t>
  </si>
  <si>
    <t>Охорона праці з безпекою життєдіяльності</t>
  </si>
  <si>
    <t>Модуль 1. Охорона праці</t>
  </si>
  <si>
    <t>Модуль 2. Безпека життєдіяльності</t>
  </si>
  <si>
    <t>Історія англійської мови</t>
  </si>
  <si>
    <t>Міф як основа художньої творчості</t>
  </si>
  <si>
    <t>Фольклор і художня література</t>
  </si>
  <si>
    <t>Основи літературної творчості</t>
  </si>
  <si>
    <t>Медіасупровід професійної діяльності</t>
  </si>
  <si>
    <t>Культура української мови</t>
  </si>
  <si>
    <t>01  Освіта / Педагогіка</t>
  </si>
  <si>
    <t>Модуль 1. Загальна психологія</t>
  </si>
  <si>
    <t>Модуль 2. Вікова та педагогічна освіта</t>
  </si>
  <si>
    <t>2, 4</t>
  </si>
  <si>
    <t>1. ОБОВ'ЯЗКОВІ КОМПОНЕНТИ ОСВІТНЬОЇ ПРОГРАМИ</t>
  </si>
  <si>
    <t>ОК-10</t>
  </si>
  <si>
    <t>ОК-11</t>
  </si>
  <si>
    <t>ОК-12</t>
  </si>
  <si>
    <t>ОК-13</t>
  </si>
  <si>
    <t>ОК-14</t>
  </si>
  <si>
    <t>ОК-15</t>
  </si>
  <si>
    <t>ОК-16</t>
  </si>
  <si>
    <t>ОК-17</t>
  </si>
  <si>
    <t>ОК-18</t>
  </si>
  <si>
    <t>ОК-19</t>
  </si>
  <si>
    <t>ОК-20</t>
  </si>
  <si>
    <t>ОК-22</t>
  </si>
  <si>
    <t>ОК-24</t>
  </si>
  <si>
    <t>ОК-25</t>
  </si>
  <si>
    <t>ОК-27</t>
  </si>
  <si>
    <t>ОК-28</t>
  </si>
  <si>
    <t>ВК-10</t>
  </si>
  <si>
    <t>ВК-11</t>
  </si>
  <si>
    <t>ВК-12</t>
  </si>
  <si>
    <t>На основі</t>
  </si>
  <si>
    <t>повної загальної середньої освіти</t>
  </si>
  <si>
    <t>Середня освіта. Українська мова і література. Англійська мова і література.</t>
  </si>
  <si>
    <t>місяць</t>
  </si>
  <si>
    <t>тиждень</t>
  </si>
  <si>
    <t>дата</t>
  </si>
  <si>
    <t>Е</t>
  </si>
  <si>
    <t>Н</t>
  </si>
  <si>
    <t>В</t>
  </si>
  <si>
    <t>А</t>
  </si>
  <si>
    <t>І</t>
  </si>
  <si>
    <t>ІІІ</t>
  </si>
  <si>
    <t>Навчальна (мовна)</t>
  </si>
  <si>
    <t>Навчальна (літературно-краєзнавча)</t>
  </si>
  <si>
    <t>Навчальна (педагогічна)</t>
  </si>
  <si>
    <t>Виробнича (педагогічна)</t>
  </si>
  <si>
    <t>Фізичне виховання (спортивні секції за напрямами)</t>
  </si>
  <si>
    <t>Вступ до філологічної спеціальності</t>
  </si>
  <si>
    <t>Сучасні тенденції розвитку мовознавства</t>
  </si>
  <si>
    <t>Основи теорії літературознавства</t>
  </si>
  <si>
    <t>Ділова українська мова</t>
  </si>
  <si>
    <t>Навчальна (лексикографічна) практика</t>
  </si>
  <si>
    <t>Українська діалектологія з діалектологічною практикою</t>
  </si>
  <si>
    <t>Ділова риторика</t>
  </si>
  <si>
    <t>Нові тенденції розвитку української філології</t>
  </si>
  <si>
    <t>Інтеграція інфо-медійної грамотності в професійну діяльність</t>
  </si>
  <si>
    <t>Європейські цінності в професійній підготовці філологів</t>
  </si>
  <si>
    <t>Начальник навчального відділу _________________ Я.В.Сопіна</t>
  </si>
  <si>
    <t>Гарант освітньо-професійної програми   _____________________ О.В.Коваль</t>
  </si>
  <si>
    <t>Декан факультету _________________  Т.В.Коноваленко</t>
  </si>
  <si>
    <t>Соціолінгвістика</t>
  </si>
  <si>
    <t>Орфографія</t>
  </si>
  <si>
    <t>Навчальна (фольклорна)</t>
  </si>
  <si>
    <t>Навчальна (діалектологічна)</t>
  </si>
  <si>
    <t>ІV</t>
  </si>
  <si>
    <t>VІ</t>
  </si>
  <si>
    <t>Фольклор з фольклорною практикою</t>
  </si>
  <si>
    <t>Усього за обов'язковими компонентами:</t>
  </si>
  <si>
    <t>Усього за вибірковими компонентами:</t>
  </si>
  <si>
    <t>Дисципліни інших освітніх програм спеціальностей відповідно до обраної здобувачем освітньої програми спеціальності</t>
  </si>
  <si>
    <t>Основи ораторського мистецтва</t>
  </si>
  <si>
    <t>Основи слов'янської філології</t>
  </si>
  <si>
    <t>Стилістика та культура мови</t>
  </si>
  <si>
    <t>Методика навчання англійської мови</t>
  </si>
  <si>
    <t>Література рідного краю з літературно-краєзнавчою практикою</t>
  </si>
  <si>
    <t>2,4,6,8</t>
  </si>
  <si>
    <t>ВК-14</t>
  </si>
  <si>
    <t>ВК-13</t>
  </si>
  <si>
    <t>ВК-15</t>
  </si>
  <si>
    <t>ВК-16</t>
  </si>
  <si>
    <t>ВК-17</t>
  </si>
  <si>
    <t>ВК-18</t>
  </si>
  <si>
    <t>ВК-19</t>
  </si>
  <si>
    <t>ВК-20</t>
  </si>
  <si>
    <t>ВК-21</t>
  </si>
  <si>
    <t>ВК-22</t>
  </si>
  <si>
    <t>Практичний курс англійської мови з мовленнєвою практикою та курсовою роботою</t>
  </si>
  <si>
    <t>ВК-05</t>
  </si>
  <si>
    <t>ВК-06</t>
  </si>
  <si>
    <t>8д</t>
  </si>
  <si>
    <t>Модуль 1. Теоретична фонетика англійської мови</t>
  </si>
  <si>
    <t>Модуль 2. Теоретична граматика англійської мови</t>
  </si>
  <si>
    <t>E</t>
  </si>
  <si>
    <t>014.01 Середня освіта (Українська мова і література)</t>
  </si>
  <si>
    <t>ОК-01</t>
  </si>
  <si>
    <t>ОК-02</t>
  </si>
  <si>
    <t>ОК-03</t>
  </si>
  <si>
    <t>ОК-04</t>
  </si>
  <si>
    <t>ОК-05</t>
  </si>
  <si>
    <t>ОК-06</t>
  </si>
  <si>
    <t>ОК-07</t>
  </si>
  <si>
    <t>ОК-08</t>
  </si>
  <si>
    <t>ОК-09</t>
  </si>
  <si>
    <t>ОК-21</t>
  </si>
  <si>
    <t>ОП-23</t>
  </si>
  <si>
    <t>ВК-01</t>
  </si>
  <si>
    <t>ВК-02</t>
  </si>
  <si>
    <t>ВК-03</t>
  </si>
  <si>
    <t>ВК-04</t>
  </si>
  <si>
    <t>ВК-07</t>
  </si>
  <si>
    <t>ВК-08</t>
  </si>
  <si>
    <t>ВК-09</t>
  </si>
  <si>
    <t xml:space="preserve">Типові помилки при вивченні граматики англійської  мови </t>
  </si>
  <si>
    <t>Лінгвокраїнознавство США</t>
  </si>
  <si>
    <t>ВК-23</t>
  </si>
  <si>
    <t>ВК-24</t>
  </si>
  <si>
    <t>2. ВИБІРКОВІ КОМПОНЕНТИ ОСВІТНЬОЇ ПРОГРАМИ (здобувач обирає 60 кредитів)</t>
  </si>
  <si>
    <t>Освітня кваліфікація: Бакалавр середньої освіти (за предметною спеціальністю "Українська мова і література")</t>
  </si>
  <si>
    <t>Комплексний кваліфікаційний екзамен з української мови і літератури та світової літератури з методикою викладання / захист дипломних робіт</t>
  </si>
  <si>
    <t xml:space="preserve"> Екзамен з іноземної мови з методикою викладання</t>
  </si>
  <si>
    <t>Навчальна (лексикоргафічна)</t>
  </si>
  <si>
    <t>Навчальний план схвалено на засіданні Вченої ради філологічного факультету, протокол № 24  від "13" травня  2020 р.</t>
  </si>
  <si>
    <t xml:space="preserve">Професійна кваліфікація: Вчитель української мови </t>
  </si>
  <si>
    <t>та літератури та англійської мови і світової літератури</t>
  </si>
  <si>
    <t xml:space="preserve">Кваліфікація в дипломі: Ступінь вищої освіти - Бакалавр </t>
  </si>
  <si>
    <t xml:space="preserve">Спеціальність - 014.01 Середньої освіти (Українська мова і література) </t>
  </si>
  <si>
    <t xml:space="preserve">Освітня програма - "Середня освіта. Українська мова і </t>
  </si>
  <si>
    <t xml:space="preserve">література. Англійська мова і література" </t>
  </si>
  <si>
    <t xml:space="preserve">Завідувач випускової кафедри __________________________ З.О.Митяй                          </t>
  </si>
  <si>
    <t xml:space="preserve">Форма атестації </t>
  </si>
  <si>
    <t>ОК-26</t>
  </si>
  <si>
    <t>2,6, 4,8</t>
  </si>
  <si>
    <t>1, 3, 5, 7</t>
  </si>
  <si>
    <t>2, 5, 6, 8</t>
  </si>
  <si>
    <t>1, 3, 4, 7</t>
  </si>
  <si>
    <t>1, 3, 5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</si>
</sst>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đ.&quot;;[Red]\-#,##0\ &quot;đ.&quot;"/>
    <numFmt numFmtId="181" formatCode="#,##0.00\ &quot;đ.&quot;;[Red]\-#,##0.00\ &quot;đ.&quot;"/>
    <numFmt numFmtId="182" formatCode="0.0"/>
    <numFmt numFmtId="183" formatCode="\1\.0"/>
    <numFmt numFmtId="184" formatCode="\1\.00"/>
    <numFmt numFmtId="185" formatCode="\2\.0"/>
    <numFmt numFmtId="186" formatCode="\3\.0"/>
    <numFmt numFmtId="187" formatCode="\3\.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8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0"/>
      <name val="Times New Roman Cyr"/>
      <family val="0"/>
    </font>
    <font>
      <b/>
      <sz val="14"/>
      <name val="Times New Roman Cyr"/>
      <family val="0"/>
    </font>
    <font>
      <sz val="14"/>
      <name val="Times New Roman Cyr"/>
      <family val="0"/>
    </font>
    <font>
      <sz val="10"/>
      <name val="Times New Roman Cyr"/>
      <family val="0"/>
    </font>
    <font>
      <sz val="10"/>
      <name val="Condens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0"/>
    </font>
    <font>
      <sz val="22"/>
      <name val="Times New Roman Cyr"/>
      <family val="0"/>
    </font>
    <font>
      <sz val="11"/>
      <name val="Times New Roman Cyr"/>
      <family val="0"/>
    </font>
    <font>
      <sz val="12"/>
      <name val="Arial Cyr"/>
      <family val="0"/>
    </font>
    <font>
      <sz val="8"/>
      <name val="Times New Roman Cyr"/>
      <family val="1"/>
    </font>
    <font>
      <sz val="10"/>
      <color indexed="10"/>
      <name val="Arial Cyr"/>
      <family val="2"/>
    </font>
    <font>
      <sz val="10"/>
      <color indexed="56"/>
      <name val="Arial Cyr"/>
      <family val="2"/>
    </font>
    <font>
      <sz val="10"/>
      <color indexed="8"/>
      <name val="Arial Cyr"/>
      <family val="2"/>
    </font>
    <font>
      <u val="single"/>
      <sz val="14"/>
      <color indexed="12"/>
      <name val="Arial Cyr"/>
      <family val="0"/>
    </font>
    <font>
      <u val="single"/>
      <sz val="14"/>
      <color indexed="36"/>
      <name val="Arial Cyr"/>
      <family val="0"/>
    </font>
    <font>
      <sz val="8"/>
      <color indexed="56"/>
      <name val="Arial Cyr"/>
      <family val="2"/>
    </font>
    <font>
      <b/>
      <sz val="14"/>
      <name val="Times New Roman"/>
      <family val="1"/>
    </font>
    <font>
      <b/>
      <sz val="10"/>
      <color indexed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1"/>
      <name val="Times New Roman"/>
      <family val="1"/>
    </font>
    <font>
      <b/>
      <sz val="14"/>
      <color indexed="18"/>
      <name val="Times New Roman"/>
      <family val="1"/>
    </font>
    <font>
      <sz val="12"/>
      <color indexed="8"/>
      <name val="Arial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0"/>
      <name val="Arial"/>
      <family val="2"/>
    </font>
    <font>
      <b/>
      <sz val="14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sz val="12"/>
      <color indexed="8"/>
      <name val="Arial Cyr"/>
      <family val="0"/>
    </font>
    <font>
      <sz val="12"/>
      <color indexed="10"/>
      <name val="Arial Cyr"/>
      <family val="2"/>
    </font>
    <font>
      <sz val="12"/>
      <color indexed="56"/>
      <name val="Arial Cyr"/>
      <family val="2"/>
    </font>
    <font>
      <sz val="16"/>
      <name val="Times New Roman"/>
      <family val="1"/>
    </font>
    <font>
      <sz val="16"/>
      <name val="Arial Cyr"/>
      <family val="0"/>
    </font>
    <font>
      <sz val="16"/>
      <color indexed="8"/>
      <name val="Arial"/>
      <family val="2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</fills>
  <borders count="10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/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/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9"/>
      </left>
      <right style="thin"/>
      <top style="thin">
        <color indexed="59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 style="thin"/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/>
    </border>
    <border>
      <left style="thin">
        <color indexed="59"/>
      </left>
      <right style="thin"/>
      <top style="thin"/>
      <bottom style="thin"/>
    </border>
    <border>
      <left style="thin"/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>
        <color indexed="59"/>
      </right>
      <top style="thin">
        <color indexed="59"/>
      </top>
      <bottom>
        <color indexed="63"/>
      </bottom>
    </border>
    <border>
      <left style="thin"/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/>
      <top>
        <color indexed="63"/>
      </top>
      <bottom style="thin">
        <color indexed="59"/>
      </bottom>
    </border>
    <border>
      <left style="thin"/>
      <right style="thin">
        <color indexed="59"/>
      </right>
      <top>
        <color indexed="63"/>
      </top>
      <bottom style="thin">
        <color indexed="59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2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69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Continuous"/>
    </xf>
    <xf numFmtId="0" fontId="0" fillId="0" borderId="12" xfId="0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Continuous"/>
    </xf>
    <xf numFmtId="0" fontId="0" fillId="0" borderId="10" xfId="0" applyFont="1" applyBorder="1" applyAlignment="1">
      <alignment/>
    </xf>
    <xf numFmtId="185" fontId="0" fillId="0" borderId="11" xfId="0" applyNumberFormat="1" applyBorder="1" applyAlignment="1">
      <alignment/>
    </xf>
    <xf numFmtId="186" fontId="0" fillId="0" borderId="11" xfId="0" applyNumberFormat="1" applyBorder="1" applyAlignment="1">
      <alignment/>
    </xf>
    <xf numFmtId="187" fontId="0" fillId="0" borderId="11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183" fontId="0" fillId="0" borderId="22" xfId="0" applyNumberFormat="1" applyBorder="1" applyAlignment="1">
      <alignment horizontal="center"/>
    </xf>
    <xf numFmtId="184" fontId="0" fillId="0" borderId="22" xfId="0" applyNumberFormat="1" applyBorder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Continuous"/>
    </xf>
    <xf numFmtId="0" fontId="1" fillId="0" borderId="31" xfId="0" applyFont="1" applyBorder="1" applyAlignment="1">
      <alignment horizontal="centerContinuous"/>
    </xf>
    <xf numFmtId="0" fontId="0" fillId="0" borderId="29" xfId="0" applyBorder="1" applyAlignment="1">
      <alignment horizontal="centerContinuous"/>
    </xf>
    <xf numFmtId="0" fontId="1" fillId="0" borderId="32" xfId="0" applyFont="1" applyBorder="1" applyAlignment="1">
      <alignment horizontal="centerContinuous"/>
    </xf>
    <xf numFmtId="0" fontId="0" fillId="0" borderId="32" xfId="0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33" xfId="0" applyBorder="1" applyAlignment="1">
      <alignment horizontal="centerContinuous"/>
    </xf>
    <xf numFmtId="0" fontId="0" fillId="0" borderId="27" xfId="0" applyBorder="1" applyAlignment="1">
      <alignment horizontal="centerContinuous"/>
    </xf>
    <xf numFmtId="0" fontId="0" fillId="0" borderId="34" xfId="0" applyBorder="1" applyAlignment="1">
      <alignment horizontal="centerContinuous"/>
    </xf>
    <xf numFmtId="0" fontId="0" fillId="0" borderId="35" xfId="0" applyBorder="1" applyAlignment="1">
      <alignment/>
    </xf>
    <xf numFmtId="0" fontId="0" fillId="0" borderId="30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1" fillId="0" borderId="12" xfId="0" applyFont="1" applyBorder="1" applyAlignment="1">
      <alignment horizontal="centerContinuous"/>
    </xf>
    <xf numFmtId="0" fontId="1" fillId="0" borderId="29" xfId="0" applyFont="1" applyBorder="1" applyAlignment="1">
      <alignment horizontal="centerContinuous"/>
    </xf>
    <xf numFmtId="0" fontId="0" fillId="0" borderId="28" xfId="0" applyBorder="1" applyAlignment="1">
      <alignment horizontal="centerContinuous"/>
    </xf>
    <xf numFmtId="0" fontId="0" fillId="0" borderId="0" xfId="0" applyAlignment="1">
      <alignment/>
    </xf>
    <xf numFmtId="0" fontId="0" fillId="0" borderId="35" xfId="0" applyBorder="1" applyAlignment="1">
      <alignment horizontal="centerContinuous"/>
    </xf>
    <xf numFmtId="0" fontId="0" fillId="0" borderId="38" xfId="0" applyBorder="1" applyAlignment="1">
      <alignment/>
    </xf>
    <xf numFmtId="0" fontId="1" fillId="0" borderId="0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Continuous"/>
    </xf>
    <xf numFmtId="49" fontId="0" fillId="0" borderId="11" xfId="0" applyNumberFormat="1" applyBorder="1" applyAlignment="1">
      <alignment horizontal="centerContinuous"/>
    </xf>
    <xf numFmtId="49" fontId="0" fillId="0" borderId="10" xfId="0" applyNumberFormat="1" applyBorder="1" applyAlignment="1">
      <alignment horizontal="centerContinuous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0" fillId="0" borderId="11" xfId="0" applyBorder="1" applyAlignment="1" quotePrefix="1">
      <alignment horizontal="left"/>
    </xf>
    <xf numFmtId="0" fontId="0" fillId="0" borderId="13" xfId="0" applyBorder="1" applyAlignment="1">
      <alignment/>
    </xf>
    <xf numFmtId="0" fontId="0" fillId="0" borderId="41" xfId="0" applyBorder="1" applyAlignment="1">
      <alignment horizontal="centerContinuous"/>
    </xf>
    <xf numFmtId="0" fontId="0" fillId="0" borderId="37" xfId="0" applyBorder="1" applyAlignment="1">
      <alignment/>
    </xf>
    <xf numFmtId="183" fontId="0" fillId="0" borderId="22" xfId="0" applyNumberFormat="1" applyBorder="1" applyAlignment="1">
      <alignment horizontal="center" vertical="center"/>
    </xf>
    <xf numFmtId="0" fontId="0" fillId="0" borderId="12" xfId="0" applyBorder="1" applyAlignment="1">
      <alignment horizontal="center" textRotation="90"/>
    </xf>
    <xf numFmtId="0" fontId="0" fillId="0" borderId="18" xfId="0" applyBorder="1" applyAlignment="1">
      <alignment horizontal="center" textRotation="90"/>
    </xf>
    <xf numFmtId="0" fontId="0" fillId="0" borderId="12" xfId="0" applyBorder="1" applyAlignment="1">
      <alignment horizontal="center"/>
    </xf>
    <xf numFmtId="0" fontId="4" fillId="0" borderId="27" xfId="0" applyFont="1" applyBorder="1" applyAlignment="1">
      <alignment/>
    </xf>
    <xf numFmtId="0" fontId="4" fillId="0" borderId="34" xfId="0" applyFont="1" applyBorder="1" applyAlignment="1">
      <alignment/>
    </xf>
    <xf numFmtId="0" fontId="0" fillId="0" borderId="11" xfId="0" applyBorder="1" applyAlignment="1">
      <alignment horizontal="left"/>
    </xf>
    <xf numFmtId="187" fontId="0" fillId="0" borderId="42" xfId="0" applyNumberForma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 vertical="center" wrapText="1"/>
    </xf>
    <xf numFmtId="49" fontId="0" fillId="0" borderId="11" xfId="0" applyNumberFormat="1" applyBorder="1" applyAlignment="1">
      <alignment horizontal="center" vertical="top"/>
    </xf>
    <xf numFmtId="49" fontId="0" fillId="0" borderId="43" xfId="0" applyNumberFormat="1" applyBorder="1" applyAlignment="1">
      <alignment horizontal="center" vertical="top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vertical="center" wrapText="1"/>
    </xf>
    <xf numFmtId="0" fontId="0" fillId="0" borderId="42" xfId="0" applyBorder="1" applyAlignment="1">
      <alignment/>
    </xf>
    <xf numFmtId="1" fontId="0" fillId="0" borderId="11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0" fontId="0" fillId="0" borderId="11" xfId="0" applyBorder="1" applyAlignment="1" applyProtection="1">
      <alignment horizontal="left" vertical="center" wrapText="1"/>
      <protection/>
    </xf>
    <xf numFmtId="49" fontId="0" fillId="0" borderId="28" xfId="0" applyNumberFormat="1" applyBorder="1" applyAlignment="1">
      <alignment horizontal="left" vertical="center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3" fillId="0" borderId="0" xfId="0" applyFont="1" applyAlignment="1">
      <alignment horizontal="centerContinuous"/>
    </xf>
    <xf numFmtId="0" fontId="14" fillId="0" borderId="44" xfId="0" applyFont="1" applyBorder="1" applyAlignment="1">
      <alignment horizontal="centerContinuous"/>
    </xf>
    <xf numFmtId="0" fontId="14" fillId="0" borderId="10" xfId="0" applyFont="1" applyBorder="1" applyAlignment="1">
      <alignment horizontal="centerContinuous"/>
    </xf>
    <xf numFmtId="0" fontId="14" fillId="0" borderId="11" xfId="0" applyFont="1" applyBorder="1" applyAlignment="1">
      <alignment horizontal="centerContinuous"/>
    </xf>
    <xf numFmtId="0" fontId="14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left"/>
    </xf>
    <xf numFmtId="0" fontId="14" fillId="0" borderId="42" xfId="0" applyFont="1" applyBorder="1" applyAlignment="1">
      <alignment/>
    </xf>
    <xf numFmtId="0" fontId="14" fillId="0" borderId="42" xfId="0" applyFont="1" applyBorder="1" applyAlignment="1">
      <alignment horizontal="centerContinuous"/>
    </xf>
    <xf numFmtId="0" fontId="7" fillId="0" borderId="45" xfId="0" applyFont="1" applyBorder="1" applyAlignment="1">
      <alignment horizontal="centerContinuous"/>
    </xf>
    <xf numFmtId="0" fontId="8" fillId="0" borderId="21" xfId="0" applyFont="1" applyBorder="1" applyAlignment="1">
      <alignment/>
    </xf>
    <xf numFmtId="0" fontId="10" fillId="0" borderId="21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14" fillId="0" borderId="21" xfId="0" applyFont="1" applyBorder="1" applyAlignment="1">
      <alignment horizontal="centerContinuous"/>
    </xf>
    <xf numFmtId="0" fontId="10" fillId="0" borderId="21" xfId="0" applyFont="1" applyBorder="1" applyAlignment="1">
      <alignment/>
    </xf>
    <xf numFmtId="0" fontId="7" fillId="0" borderId="46" xfId="0" applyFont="1" applyBorder="1" applyAlignment="1">
      <alignment horizontal="centerContinuous"/>
    </xf>
    <xf numFmtId="0" fontId="7" fillId="0" borderId="47" xfId="0" applyFont="1" applyBorder="1" applyAlignment="1">
      <alignment horizontal="centerContinuous"/>
    </xf>
    <xf numFmtId="0" fontId="8" fillId="0" borderId="10" xfId="0" applyFont="1" applyBorder="1" applyAlignment="1">
      <alignment/>
    </xf>
    <xf numFmtId="0" fontId="10" fillId="0" borderId="10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7" fillId="0" borderId="33" xfId="0" applyFont="1" applyBorder="1" applyAlignment="1">
      <alignment horizontal="centerContinuous"/>
    </xf>
    <xf numFmtId="0" fontId="7" fillId="0" borderId="48" xfId="0" applyFont="1" applyBorder="1" applyAlignment="1">
      <alignment horizontal="centerContinuous"/>
    </xf>
    <xf numFmtId="0" fontId="8" fillId="0" borderId="27" xfId="0" applyFont="1" applyBorder="1" applyAlignment="1">
      <alignment/>
    </xf>
    <xf numFmtId="0" fontId="5" fillId="0" borderId="27" xfId="0" applyFont="1" applyBorder="1" applyAlignment="1">
      <alignment horizontal="centerContinuous"/>
    </xf>
    <xf numFmtId="0" fontId="10" fillId="0" borderId="27" xfId="0" applyFont="1" applyBorder="1" applyAlignment="1">
      <alignment horizontal="centerContinuous"/>
    </xf>
    <xf numFmtId="0" fontId="7" fillId="0" borderId="34" xfId="0" applyFont="1" applyBorder="1" applyAlignment="1">
      <alignment horizontal="centerContinuous"/>
    </xf>
    <xf numFmtId="0" fontId="10" fillId="0" borderId="0" xfId="0" applyFont="1" applyAlignment="1">
      <alignment/>
    </xf>
    <xf numFmtId="0" fontId="11" fillId="0" borderId="49" xfId="0" applyFont="1" applyBorder="1" applyAlignment="1">
      <alignment/>
    </xf>
    <xf numFmtId="0" fontId="6" fillId="0" borderId="49" xfId="0" applyFont="1" applyBorder="1" applyAlignment="1">
      <alignment horizontal="centerContinuous"/>
    </xf>
    <xf numFmtId="0" fontId="14" fillId="0" borderId="49" xfId="0" applyFont="1" applyBorder="1" applyAlignment="1">
      <alignment horizontal="centerContinuous"/>
    </xf>
    <xf numFmtId="0" fontId="8" fillId="0" borderId="49" xfId="0" applyFont="1" applyBorder="1" applyAlignment="1">
      <alignment horizontal="centerContinuous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Border="1" applyAlignment="1">
      <alignment horizontal="centerContinuous"/>
    </xf>
    <xf numFmtId="0" fontId="15" fillId="0" borderId="0" xfId="0" applyFont="1" applyAlignment="1">
      <alignment horizontal="centerContinuous"/>
    </xf>
    <xf numFmtId="16" fontId="0" fillId="0" borderId="0" xfId="0" applyNumberFormat="1" applyAlignment="1">
      <alignment/>
    </xf>
    <xf numFmtId="0" fontId="8" fillId="0" borderId="0" xfId="0" applyFont="1" applyAlignment="1">
      <alignment horizontal="centerContinuous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Continuous"/>
    </xf>
    <xf numFmtId="0" fontId="7" fillId="0" borderId="24" xfId="0" applyFont="1" applyBorder="1" applyAlignment="1">
      <alignment horizontal="centerContinuous"/>
    </xf>
    <xf numFmtId="0" fontId="14" fillId="0" borderId="27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8" fillId="0" borderId="0" xfId="0" applyFont="1" applyAlignment="1">
      <alignment horizontal="centerContinuous"/>
    </xf>
    <xf numFmtId="0" fontId="8" fillId="0" borderId="0" xfId="0" applyFont="1" applyAlignment="1" quotePrefix="1">
      <alignment horizontal="center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wrapText="1"/>
    </xf>
    <xf numFmtId="0" fontId="10" fillId="0" borderId="28" xfId="0" applyFont="1" applyBorder="1" applyAlignment="1">
      <alignment horizontal="centerContinuous"/>
    </xf>
    <xf numFmtId="0" fontId="10" fillId="0" borderId="0" xfId="0" applyFont="1" applyAlignment="1">
      <alignment horizontal="center"/>
    </xf>
    <xf numFmtId="0" fontId="14" fillId="0" borderId="50" xfId="0" applyFont="1" applyBorder="1" applyAlignment="1">
      <alignment horizontal="centerContinuous"/>
    </xf>
    <xf numFmtId="0" fontId="14" fillId="0" borderId="51" xfId="0" applyFont="1" applyBorder="1" applyAlignment="1">
      <alignment horizontal="centerContinuous"/>
    </xf>
    <xf numFmtId="0" fontId="14" fillId="0" borderId="20" xfId="0" applyFont="1" applyBorder="1" applyAlignment="1">
      <alignment horizontal="centerContinuous"/>
    </xf>
    <xf numFmtId="0" fontId="8" fillId="0" borderId="28" xfId="0" applyFont="1" applyBorder="1" applyAlignment="1">
      <alignment/>
    </xf>
    <xf numFmtId="0" fontId="14" fillId="0" borderId="13" xfId="0" applyFont="1" applyBorder="1" applyAlignment="1">
      <alignment horizontal="centerContinuous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10" xfId="0" applyFont="1" applyBorder="1" applyAlignment="1">
      <alignment/>
    </xf>
    <xf numFmtId="0" fontId="16" fillId="0" borderId="42" xfId="0" applyFont="1" applyBorder="1" applyAlignment="1">
      <alignment horizontal="center"/>
    </xf>
    <xf numFmtId="0" fontId="16" fillId="0" borderId="27" xfId="0" applyFont="1" applyBorder="1" applyAlignment="1">
      <alignment horizontal="center"/>
    </xf>
    <xf numFmtId="0" fontId="0" fillId="0" borderId="52" xfId="0" applyBorder="1" applyAlignment="1">
      <alignment vertical="center" wrapText="1"/>
    </xf>
    <xf numFmtId="49" fontId="0" fillId="0" borderId="42" xfId="0" applyNumberFormat="1" applyBorder="1" applyAlignment="1">
      <alignment horizontal="center" vertical="top"/>
    </xf>
    <xf numFmtId="0" fontId="0" fillId="0" borderId="11" xfId="0" applyBorder="1" applyAlignment="1">
      <alignment horizontal="center"/>
    </xf>
    <xf numFmtId="182" fontId="17" fillId="0" borderId="13" xfId="0" applyNumberFormat="1" applyFont="1" applyBorder="1" applyAlignment="1">
      <alignment horizontal="center"/>
    </xf>
    <xf numFmtId="182" fontId="17" fillId="0" borderId="53" xfId="0" applyNumberFormat="1" applyFont="1" applyBorder="1" applyAlignment="1">
      <alignment/>
    </xf>
    <xf numFmtId="182" fontId="17" fillId="0" borderId="10" xfId="0" applyNumberFormat="1" applyFont="1" applyBorder="1" applyAlignment="1">
      <alignment/>
    </xf>
    <xf numFmtId="182" fontId="18" fillId="0" borderId="11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0" xfId="0" applyNumberFormat="1" applyBorder="1" applyAlignment="1">
      <alignment/>
    </xf>
    <xf numFmtId="1" fontId="17" fillId="0" borderId="10" xfId="0" applyNumberFormat="1" applyFont="1" applyBorder="1" applyAlignment="1">
      <alignment/>
    </xf>
    <xf numFmtId="1" fontId="22" fillId="0" borderId="55" xfId="0" applyNumberFormat="1" applyFont="1" applyBorder="1" applyAlignment="1" applyProtection="1">
      <alignment horizontal="center" vertical="center"/>
      <protection hidden="1"/>
    </xf>
    <xf numFmtId="1" fontId="22" fillId="0" borderId="56" xfId="0" applyNumberFormat="1" applyFont="1" applyBorder="1" applyAlignment="1" applyProtection="1">
      <alignment horizontal="center" vertical="center"/>
      <protection hidden="1"/>
    </xf>
    <xf numFmtId="0" fontId="17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1" fillId="0" borderId="28" xfId="0" applyFont="1" applyBorder="1" applyAlignment="1">
      <alignment horizontal="centerContinuous"/>
    </xf>
    <xf numFmtId="0" fontId="0" fillId="0" borderId="44" xfId="0" applyBorder="1" applyAlignment="1">
      <alignment/>
    </xf>
    <xf numFmtId="0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25" xfId="0" applyBorder="1" applyAlignment="1">
      <alignment horizontal="center"/>
    </xf>
    <xf numFmtId="1" fontId="2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26" fillId="0" borderId="0" xfId="0" applyFont="1" applyAlignment="1">
      <alignment/>
    </xf>
    <xf numFmtId="0" fontId="11" fillId="0" borderId="49" xfId="0" applyFont="1" applyBorder="1" applyAlignment="1">
      <alignment horizontal="centerContinuous"/>
    </xf>
    <xf numFmtId="0" fontId="11" fillId="0" borderId="49" xfId="0" applyFont="1" applyFill="1" applyBorder="1" applyAlignment="1">
      <alignment horizontal="centerContinuous"/>
    </xf>
    <xf numFmtId="1" fontId="22" fillId="0" borderId="57" xfId="0" applyNumberFormat="1" applyFont="1" applyBorder="1" applyAlignment="1" applyProtection="1">
      <alignment horizontal="center" vertical="center"/>
      <protection hidden="1"/>
    </xf>
    <xf numFmtId="0" fontId="0" fillId="0" borderId="57" xfId="0" applyBorder="1" applyAlignment="1">
      <alignment/>
    </xf>
    <xf numFmtId="1" fontId="17" fillId="0" borderId="0" xfId="0" applyNumberFormat="1" applyFont="1" applyBorder="1" applyAlignment="1">
      <alignment/>
    </xf>
    <xf numFmtId="182" fontId="24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43" xfId="0" applyNumberFormat="1" applyBorder="1" applyAlignment="1">
      <alignment/>
    </xf>
    <xf numFmtId="0" fontId="0" fillId="0" borderId="0" xfId="0" applyBorder="1" applyAlignment="1">
      <alignment horizontal="center"/>
    </xf>
    <xf numFmtId="0" fontId="26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left"/>
    </xf>
    <xf numFmtId="0" fontId="23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0" fillId="0" borderId="0" xfId="0" applyBorder="1" applyAlignment="1">
      <alignment vertical="center"/>
    </xf>
    <xf numFmtId="0" fontId="30" fillId="0" borderId="0" xfId="0" applyFont="1" applyAlignment="1">
      <alignment/>
    </xf>
    <xf numFmtId="0" fontId="26" fillId="0" borderId="0" xfId="0" applyFont="1" applyBorder="1" applyAlignment="1">
      <alignment horizontal="center" vertical="center" textRotation="90" wrapText="1"/>
    </xf>
    <xf numFmtId="0" fontId="26" fillId="0" borderId="30" xfId="0" applyFont="1" applyBorder="1" applyAlignment="1">
      <alignment horizontal="center" vertical="center" textRotation="90" wrapText="1"/>
    </xf>
    <xf numFmtId="0" fontId="26" fillId="0" borderId="22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" fontId="0" fillId="0" borderId="0" xfId="0" applyNumberFormat="1" applyBorder="1" applyAlignment="1">
      <alignment vertical="center" wrapText="1"/>
    </xf>
    <xf numFmtId="0" fontId="25" fillId="0" borderId="0" xfId="0" applyFont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1" fontId="4" fillId="0" borderId="0" xfId="0" applyNumberFormat="1" applyFont="1" applyBorder="1" applyAlignment="1" applyProtection="1">
      <alignment horizontal="center" vertical="center"/>
      <protection hidden="1"/>
    </xf>
    <xf numFmtId="1" fontId="15" fillId="0" borderId="0" xfId="0" applyNumberFormat="1" applyFont="1" applyBorder="1" applyAlignment="1" applyProtection="1">
      <alignment horizontal="center" vertical="center"/>
      <protection hidden="1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center" wrapText="1"/>
    </xf>
    <xf numFmtId="1" fontId="22" fillId="33" borderId="0" xfId="0" applyNumberFormat="1" applyFont="1" applyFill="1" applyBorder="1" applyAlignment="1" applyProtection="1">
      <alignment horizontal="center" vertical="center"/>
      <protection hidden="1"/>
    </xf>
    <xf numFmtId="0" fontId="0" fillId="33" borderId="0" xfId="0" applyFill="1" applyAlignment="1">
      <alignment/>
    </xf>
    <xf numFmtId="1" fontId="22" fillId="34" borderId="0" xfId="0" applyNumberFormat="1" applyFont="1" applyFill="1" applyBorder="1" applyAlignment="1" applyProtection="1">
      <alignment horizontal="center" vertical="center"/>
      <protection hidden="1"/>
    </xf>
    <xf numFmtId="1" fontId="22" fillId="35" borderId="0" xfId="0" applyNumberFormat="1" applyFont="1" applyFill="1" applyBorder="1" applyAlignment="1" applyProtection="1">
      <alignment horizontal="center" vertical="center"/>
      <protection hidden="1"/>
    </xf>
    <xf numFmtId="0" fontId="33" fillId="36" borderId="0" xfId="0" applyFont="1" applyFill="1" applyBorder="1" applyAlignment="1">
      <alignment horizontal="center" vertical="center" wrapText="1"/>
    </xf>
    <xf numFmtId="1" fontId="22" fillId="37" borderId="0" xfId="0" applyNumberFormat="1" applyFont="1" applyFill="1" applyBorder="1" applyAlignment="1" applyProtection="1">
      <alignment horizontal="center" vertical="center"/>
      <protection hidden="1"/>
    </xf>
    <xf numFmtId="0" fontId="0" fillId="37" borderId="0" xfId="0" applyFill="1" applyAlignment="1">
      <alignment/>
    </xf>
    <xf numFmtId="1" fontId="1" fillId="38" borderId="44" xfId="0" applyNumberFormat="1" applyFont="1" applyFill="1" applyBorder="1" applyAlignment="1">
      <alignment horizontal="center"/>
    </xf>
    <xf numFmtId="0" fontId="0" fillId="35" borderId="0" xfId="0" applyFont="1" applyFill="1" applyAlignment="1">
      <alignment/>
    </xf>
    <xf numFmtId="0" fontId="0" fillId="34" borderId="0" xfId="0" applyFont="1" applyFill="1" applyAlignment="1">
      <alignment/>
    </xf>
    <xf numFmtId="1" fontId="22" fillId="39" borderId="0" xfId="0" applyNumberFormat="1" applyFont="1" applyFill="1" applyBorder="1" applyAlignment="1" applyProtection="1">
      <alignment horizontal="center" vertical="center"/>
      <protection hidden="1"/>
    </xf>
    <xf numFmtId="0" fontId="0" fillId="39" borderId="0" xfId="0" applyFill="1" applyBorder="1" applyAlignment="1">
      <alignment/>
    </xf>
    <xf numFmtId="0" fontId="0" fillId="0" borderId="0" xfId="0" applyAlignment="1">
      <alignment vertical="center"/>
    </xf>
    <xf numFmtId="0" fontId="0" fillId="39" borderId="0" xfId="0" applyFill="1" applyAlignment="1">
      <alignment/>
    </xf>
    <xf numFmtId="0" fontId="34" fillId="39" borderId="58" xfId="0" applyFont="1" applyFill="1" applyBorder="1" applyAlignment="1">
      <alignment horizontal="center" vertical="center"/>
    </xf>
    <xf numFmtId="0" fontId="34" fillId="40" borderId="58" xfId="0" applyFont="1" applyFill="1" applyBorder="1" applyAlignment="1">
      <alignment horizontal="center" vertical="center"/>
    </xf>
    <xf numFmtId="1" fontId="0" fillId="39" borderId="59" xfId="0" applyNumberFormat="1" applyFill="1" applyBorder="1" applyAlignment="1">
      <alignment wrapText="1"/>
    </xf>
    <xf numFmtId="1" fontId="0" fillId="39" borderId="0" xfId="0" applyNumberFormat="1" applyFill="1" applyBorder="1" applyAlignment="1">
      <alignment/>
    </xf>
    <xf numFmtId="0" fontId="0" fillId="39" borderId="0" xfId="0" applyFill="1" applyBorder="1" applyAlignment="1">
      <alignment vertical="center" wrapText="1"/>
    </xf>
    <xf numFmtId="0" fontId="0" fillId="39" borderId="0" xfId="0" applyFill="1" applyBorder="1" applyAlignment="1">
      <alignment/>
    </xf>
    <xf numFmtId="0" fontId="0" fillId="39" borderId="0" xfId="0" applyFill="1" applyBorder="1" applyAlignment="1">
      <alignment horizontal="center"/>
    </xf>
    <xf numFmtId="1" fontId="4" fillId="41" borderId="0" xfId="0" applyNumberFormat="1" applyFont="1" applyFill="1" applyBorder="1" applyAlignment="1" applyProtection="1">
      <alignment horizontal="center" vertical="center"/>
      <protection hidden="1"/>
    </xf>
    <xf numFmtId="0" fontId="0" fillId="41" borderId="0" xfId="0" applyFont="1" applyFill="1" applyAlignment="1">
      <alignment/>
    </xf>
    <xf numFmtId="1" fontId="0" fillId="42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" fontId="4" fillId="42" borderId="0" xfId="0" applyNumberFormat="1" applyFont="1" applyFill="1" applyBorder="1" applyAlignment="1" applyProtection="1">
      <alignment horizontal="center" vertical="center"/>
      <protection hidden="1"/>
    </xf>
    <xf numFmtId="0" fontId="0" fillId="42" borderId="0" xfId="0" applyFont="1" applyFill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37" borderId="10" xfId="0" applyFont="1" applyFill="1" applyBorder="1" applyAlignment="1">
      <alignment/>
    </xf>
    <xf numFmtId="1" fontId="4" fillId="37" borderId="0" xfId="0" applyNumberFormat="1" applyFont="1" applyFill="1" applyBorder="1" applyAlignment="1" applyProtection="1">
      <alignment horizontal="left" vertical="center"/>
      <protection hidden="1"/>
    </xf>
    <xf numFmtId="0" fontId="0" fillId="37" borderId="0" xfId="0" applyFont="1" applyFill="1" applyAlignment="1">
      <alignment horizontal="left" vertical="center"/>
    </xf>
    <xf numFmtId="1" fontId="4" fillId="0" borderId="0" xfId="0" applyNumberFormat="1" applyFont="1" applyBorder="1" applyAlignment="1" applyProtection="1">
      <alignment horizontal="left" vertical="center"/>
      <protection hidden="1"/>
    </xf>
    <xf numFmtId="0" fontId="0" fillId="0" borderId="0" xfId="0" applyFont="1" applyAlignment="1">
      <alignment horizontal="left" vertical="center"/>
    </xf>
    <xf numFmtId="0" fontId="34" fillId="39" borderId="60" xfId="0" applyFont="1" applyFill="1" applyBorder="1" applyAlignment="1">
      <alignment horizontal="center" vertical="center"/>
    </xf>
    <xf numFmtId="0" fontId="34" fillId="39" borderId="58" xfId="0" applyFont="1" applyFill="1" applyBorder="1" applyAlignment="1">
      <alignment horizontal="center" vertical="center" wrapText="1"/>
    </xf>
    <xf numFmtId="0" fontId="34" fillId="39" borderId="61" xfId="0" applyFont="1" applyFill="1" applyBorder="1" applyAlignment="1">
      <alignment horizontal="center" vertical="center" wrapText="1"/>
    </xf>
    <xf numFmtId="0" fontId="34" fillId="40" borderId="60" xfId="0" applyFont="1" applyFill="1" applyBorder="1" applyAlignment="1">
      <alignment horizontal="center" vertical="center"/>
    </xf>
    <xf numFmtId="0" fontId="34" fillId="40" borderId="61" xfId="0" applyFont="1" applyFill="1" applyBorder="1" applyAlignment="1">
      <alignment horizontal="center" vertical="center"/>
    </xf>
    <xf numFmtId="0" fontId="34" fillId="39" borderId="61" xfId="0" applyFont="1" applyFill="1" applyBorder="1" applyAlignment="1">
      <alignment horizontal="center" vertical="center"/>
    </xf>
    <xf numFmtId="1" fontId="1" fillId="39" borderId="10" xfId="0" applyNumberFormat="1" applyFont="1" applyFill="1" applyBorder="1" applyAlignment="1">
      <alignment horizontal="center" vertical="center"/>
    </xf>
    <xf numFmtId="1" fontId="1" fillId="39" borderId="22" xfId="0" applyNumberFormat="1" applyFont="1" applyFill="1" applyBorder="1" applyAlignment="1">
      <alignment horizontal="center" vertical="center"/>
    </xf>
    <xf numFmtId="1" fontId="33" fillId="39" borderId="62" xfId="0" applyNumberFormat="1" applyFont="1" applyFill="1" applyBorder="1" applyAlignment="1">
      <alignment horizontal="center" wrapText="1"/>
    </xf>
    <xf numFmtId="1" fontId="33" fillId="40" borderId="62" xfId="0" applyNumberFormat="1" applyFont="1" applyFill="1" applyBorder="1" applyAlignment="1">
      <alignment horizontal="center" wrapText="1"/>
    </xf>
    <xf numFmtId="1" fontId="33" fillId="40" borderId="62" xfId="0" applyNumberFormat="1" applyFont="1" applyFill="1" applyBorder="1" applyAlignment="1">
      <alignment horizontal="center"/>
    </xf>
    <xf numFmtId="1" fontId="35" fillId="40" borderId="62" xfId="0" applyNumberFormat="1" applyFont="1" applyFill="1" applyBorder="1" applyAlignment="1">
      <alignment horizontal="center" wrapText="1"/>
    </xf>
    <xf numFmtId="1" fontId="15" fillId="39" borderId="11" xfId="0" applyNumberFormat="1" applyFont="1" applyFill="1" applyBorder="1" applyAlignment="1" applyProtection="1">
      <alignment horizontal="center"/>
      <protection locked="0"/>
    </xf>
    <xf numFmtId="1" fontId="15" fillId="39" borderId="11" xfId="0" applyNumberFormat="1" applyFont="1" applyFill="1" applyBorder="1" applyAlignment="1">
      <alignment horizontal="center"/>
    </xf>
    <xf numFmtId="1" fontId="15" fillId="39" borderId="0" xfId="0" applyNumberFormat="1" applyFont="1" applyFill="1" applyBorder="1" applyAlignment="1">
      <alignment horizontal="center"/>
    </xf>
    <xf numFmtId="1" fontId="15" fillId="39" borderId="0" xfId="0" applyNumberFormat="1" applyFont="1" applyFill="1" applyBorder="1" applyAlignment="1" applyProtection="1">
      <alignment horizontal="center"/>
      <protection hidden="1"/>
    </xf>
    <xf numFmtId="1" fontId="33" fillId="40" borderId="63" xfId="0" applyNumberFormat="1" applyFont="1" applyFill="1" applyBorder="1" applyAlignment="1">
      <alignment horizontal="center" wrapText="1"/>
    </xf>
    <xf numFmtId="1" fontId="35" fillId="40" borderId="64" xfId="0" applyNumberFormat="1" applyFont="1" applyFill="1" applyBorder="1" applyAlignment="1">
      <alignment horizontal="center" wrapText="1"/>
    </xf>
    <xf numFmtId="1" fontId="15" fillId="39" borderId="65" xfId="0" applyNumberFormat="1" applyFont="1" applyFill="1" applyBorder="1" applyAlignment="1" applyProtection="1">
      <alignment horizontal="center"/>
      <protection locked="0"/>
    </xf>
    <xf numFmtId="1" fontId="33" fillId="40" borderId="66" xfId="0" applyNumberFormat="1" applyFont="1" applyFill="1" applyBorder="1" applyAlignment="1">
      <alignment horizontal="center" wrapText="1"/>
    </xf>
    <xf numFmtId="1" fontId="24" fillId="39" borderId="52" xfId="0" applyNumberFormat="1" applyFont="1" applyFill="1" applyBorder="1" applyAlignment="1">
      <alignment horizontal="center" vertical="center"/>
    </xf>
    <xf numFmtId="185" fontId="24" fillId="39" borderId="65" xfId="0" applyNumberFormat="1" applyFont="1" applyFill="1" applyBorder="1" applyAlignment="1">
      <alignment horizontal="center" vertical="center"/>
    </xf>
    <xf numFmtId="187" fontId="0" fillId="39" borderId="11" xfId="0" applyNumberFormat="1" applyFill="1" applyBorder="1" applyAlignment="1">
      <alignment vertical="center"/>
    </xf>
    <xf numFmtId="0" fontId="0" fillId="39" borderId="24" xfId="0" applyFill="1" applyBorder="1" applyAlignment="1">
      <alignment vertical="center" wrapText="1"/>
    </xf>
    <xf numFmtId="0" fontId="1" fillId="39" borderId="59" xfId="0" applyFont="1" applyFill="1" applyBorder="1" applyAlignment="1">
      <alignment wrapText="1"/>
    </xf>
    <xf numFmtId="0" fontId="0" fillId="39" borderId="59" xfId="0" applyFill="1" applyBorder="1" applyAlignment="1">
      <alignment wrapText="1"/>
    </xf>
    <xf numFmtId="1" fontId="22" fillId="39" borderId="59" xfId="0" applyNumberFormat="1" applyFont="1" applyFill="1" applyBorder="1" applyAlignment="1" applyProtection="1">
      <alignment horizontal="center" vertical="center" wrapText="1"/>
      <protection hidden="1"/>
    </xf>
    <xf numFmtId="1" fontId="22" fillId="39" borderId="19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0" xfId="0" applyFont="1" applyAlignment="1">
      <alignment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left" vertical="top" wrapText="1"/>
    </xf>
    <xf numFmtId="0" fontId="11" fillId="0" borderId="67" xfId="0" applyFont="1" applyBorder="1" applyAlignment="1">
      <alignment horizontal="center" textRotation="255" wrapText="1"/>
    </xf>
    <xf numFmtId="0" fontId="11" fillId="0" borderId="10" xfId="0" applyFont="1" applyBorder="1" applyAlignment="1">
      <alignment horizontal="center" textRotation="255" wrapText="1"/>
    </xf>
    <xf numFmtId="0" fontId="10" fillId="0" borderId="5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1" fillId="0" borderId="10" xfId="0" applyFont="1" applyBorder="1" applyAlignment="1">
      <alignment horizontal="centerContinuous"/>
    </xf>
    <xf numFmtId="0" fontId="11" fillId="0" borderId="33" xfId="0" applyFont="1" applyBorder="1" applyAlignment="1">
      <alignment horizontal="center"/>
    </xf>
    <xf numFmtId="0" fontId="10" fillId="0" borderId="45" xfId="0" applyFont="1" applyBorder="1" applyAlignment="1">
      <alignment horizontal="centerContinuous"/>
    </xf>
    <xf numFmtId="0" fontId="27" fillId="0" borderId="68" xfId="0" applyFont="1" applyBorder="1" applyAlignment="1">
      <alignment horizontal="center" vertical="center"/>
    </xf>
    <xf numFmtId="0" fontId="27" fillId="0" borderId="0" xfId="0" applyFont="1" applyAlignment="1">
      <alignment/>
    </xf>
    <xf numFmtId="0" fontId="27" fillId="0" borderId="5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Continuous"/>
    </xf>
    <xf numFmtId="0" fontId="10" fillId="0" borderId="48" xfId="0" applyFont="1" applyBorder="1" applyAlignment="1">
      <alignment horizontal="centerContinuous"/>
    </xf>
    <xf numFmtId="0" fontId="27" fillId="0" borderId="6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6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38" fillId="39" borderId="70" xfId="0" applyFont="1" applyFill="1" applyBorder="1" applyAlignment="1">
      <alignment horizontal="centerContinuous"/>
    </xf>
    <xf numFmtId="0" fontId="38" fillId="39" borderId="70" xfId="0" applyFont="1" applyFill="1" applyBorder="1" applyAlignment="1">
      <alignment horizontal="center"/>
    </xf>
    <xf numFmtId="0" fontId="38" fillId="39" borderId="71" xfId="0" applyFont="1" applyFill="1" applyBorder="1" applyAlignment="1">
      <alignment/>
    </xf>
    <xf numFmtId="0" fontId="38" fillId="39" borderId="70" xfId="0" applyFont="1" applyFill="1" applyBorder="1" applyAlignment="1">
      <alignment/>
    </xf>
    <xf numFmtId="0" fontId="15" fillId="39" borderId="10" xfId="0" applyFont="1" applyFill="1" applyBorder="1" applyAlignment="1">
      <alignment/>
    </xf>
    <xf numFmtId="1" fontId="39" fillId="39" borderId="70" xfId="0" applyNumberFormat="1" applyFont="1" applyFill="1" applyBorder="1" applyAlignment="1">
      <alignment/>
    </xf>
    <xf numFmtId="1" fontId="40" fillId="39" borderId="58" xfId="0" applyNumberFormat="1" applyFont="1" applyFill="1" applyBorder="1" applyAlignment="1">
      <alignment horizontal="center" wrapText="1"/>
    </xf>
    <xf numFmtId="182" fontId="39" fillId="39" borderId="10" xfId="0" applyNumberFormat="1" applyFont="1" applyFill="1" applyBorder="1" applyAlignment="1" applyProtection="1">
      <alignment horizontal="center"/>
      <protection locked="0"/>
    </xf>
    <xf numFmtId="1" fontId="27" fillId="39" borderId="72" xfId="0" applyNumberFormat="1" applyFont="1" applyFill="1" applyBorder="1" applyAlignment="1">
      <alignment/>
    </xf>
    <xf numFmtId="1" fontId="27" fillId="39" borderId="12" xfId="0" applyNumberFormat="1" applyFont="1" applyFill="1" applyBorder="1" applyAlignment="1">
      <alignment horizontal="center" vertical="center"/>
    </xf>
    <xf numFmtId="1" fontId="27" fillId="39" borderId="11" xfId="0" applyNumberFormat="1" applyFont="1" applyFill="1" applyBorder="1" applyAlignment="1">
      <alignment horizontal="center" vertical="center"/>
    </xf>
    <xf numFmtId="1" fontId="34" fillId="40" borderId="62" xfId="0" applyNumberFormat="1" applyFont="1" applyFill="1" applyBorder="1" applyAlignment="1">
      <alignment horizontal="left" wrapText="1"/>
    </xf>
    <xf numFmtId="1" fontId="33" fillId="39" borderId="10" xfId="0" applyNumberFormat="1" applyFont="1" applyFill="1" applyBorder="1" applyAlignment="1">
      <alignment horizontal="center" wrapText="1"/>
    </xf>
    <xf numFmtId="1" fontId="41" fillId="39" borderId="70" xfId="0" applyNumberFormat="1" applyFont="1" applyFill="1" applyBorder="1" applyAlignment="1">
      <alignment horizontal="center"/>
    </xf>
    <xf numFmtId="0" fontId="41" fillId="39" borderId="52" xfId="0" applyFont="1" applyFill="1" applyBorder="1" applyAlignment="1">
      <alignment/>
    </xf>
    <xf numFmtId="0" fontId="41" fillId="39" borderId="31" xfId="0" applyFont="1" applyFill="1" applyBorder="1" applyAlignment="1">
      <alignment horizontal="center"/>
    </xf>
    <xf numFmtId="182" fontId="41" fillId="39" borderId="31" xfId="0" applyNumberFormat="1" applyFont="1" applyFill="1" applyBorder="1" applyAlignment="1">
      <alignment horizontal="center"/>
    </xf>
    <xf numFmtId="182" fontId="41" fillId="39" borderId="31" xfId="0" applyNumberFormat="1" applyFont="1" applyFill="1" applyBorder="1" applyAlignment="1">
      <alignment/>
    </xf>
    <xf numFmtId="182" fontId="41" fillId="39" borderId="20" xfId="0" applyNumberFormat="1" applyFont="1" applyFill="1" applyBorder="1" applyAlignment="1">
      <alignment/>
    </xf>
    <xf numFmtId="182" fontId="27" fillId="39" borderId="70" xfId="0" applyNumberFormat="1" applyFont="1" applyFill="1" applyBorder="1" applyAlignment="1">
      <alignment horizontal="center"/>
    </xf>
    <xf numFmtId="0" fontId="27" fillId="39" borderId="43" xfId="0" applyFont="1" applyFill="1" applyBorder="1" applyAlignment="1">
      <alignment/>
    </xf>
    <xf numFmtId="0" fontId="15" fillId="39" borderId="59" xfId="0" applyFont="1" applyFill="1" applyBorder="1" applyAlignment="1">
      <alignment/>
    </xf>
    <xf numFmtId="182" fontId="42" fillId="39" borderId="59" xfId="0" applyNumberFormat="1" applyFont="1" applyFill="1" applyBorder="1" applyAlignment="1">
      <alignment/>
    </xf>
    <xf numFmtId="182" fontId="41" fillId="39" borderId="59" xfId="0" applyNumberFormat="1" applyFont="1" applyFill="1" applyBorder="1" applyAlignment="1">
      <alignment/>
    </xf>
    <xf numFmtId="182" fontId="41" fillId="39" borderId="19" xfId="0" applyNumberFormat="1" applyFont="1" applyFill="1" applyBorder="1" applyAlignment="1">
      <alignment/>
    </xf>
    <xf numFmtId="1" fontId="43" fillId="39" borderId="10" xfId="0" applyNumberFormat="1" applyFont="1" applyFill="1" applyBorder="1" applyAlignment="1" applyProtection="1">
      <alignment horizontal="center" vertical="center"/>
      <protection hidden="1"/>
    </xf>
    <xf numFmtId="0" fontId="15" fillId="39" borderId="59" xfId="0" applyFont="1" applyFill="1" applyBorder="1" applyAlignment="1">
      <alignment horizontal="centerContinuous"/>
    </xf>
    <xf numFmtId="0" fontId="27" fillId="39" borderId="73" xfId="0" applyFont="1" applyFill="1" applyBorder="1" applyAlignment="1">
      <alignment wrapText="1"/>
    </xf>
    <xf numFmtId="0" fontId="15" fillId="39" borderId="74" xfId="0" applyFont="1" applyFill="1" applyBorder="1" applyAlignment="1">
      <alignment wrapText="1"/>
    </xf>
    <xf numFmtId="0" fontId="15" fillId="39" borderId="19" xfId="0" applyFont="1" applyFill="1" applyBorder="1" applyAlignment="1">
      <alignment wrapText="1"/>
    </xf>
    <xf numFmtId="0" fontId="15" fillId="39" borderId="65" xfId="0" applyFont="1" applyFill="1" applyBorder="1" applyAlignment="1">
      <alignment wrapText="1"/>
    </xf>
    <xf numFmtId="1" fontId="43" fillId="39" borderId="65" xfId="0" applyNumberFormat="1" applyFont="1" applyFill="1" applyBorder="1" applyAlignment="1" applyProtection="1">
      <alignment horizontal="center" vertical="center" wrapText="1"/>
      <protection hidden="1"/>
    </xf>
    <xf numFmtId="0" fontId="38" fillId="39" borderId="73" xfId="0" applyFont="1" applyFill="1" applyBorder="1" applyAlignment="1">
      <alignment horizontal="center" vertical="center" wrapText="1"/>
    </xf>
    <xf numFmtId="0" fontId="38" fillId="39" borderId="74" xfId="0" applyFont="1" applyFill="1" applyBorder="1" applyAlignment="1">
      <alignment horizontal="center" wrapText="1"/>
    </xf>
    <xf numFmtId="0" fontId="38" fillId="39" borderId="75" xfId="0" applyFont="1" applyFill="1" applyBorder="1" applyAlignment="1">
      <alignment horizontal="center" wrapText="1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45" fillId="0" borderId="0" xfId="0" applyFont="1" applyAlignment="1">
      <alignment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6" fillId="0" borderId="0" xfId="0" applyFont="1" applyBorder="1" applyAlignment="1">
      <alignment/>
    </xf>
    <xf numFmtId="0" fontId="44" fillId="0" borderId="0" xfId="0" applyFont="1" applyAlignment="1">
      <alignment horizontal="left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1" fontId="44" fillId="39" borderId="58" xfId="0" applyNumberFormat="1" applyFont="1" applyFill="1" applyBorder="1" applyAlignment="1">
      <alignment horizontal="center" vertical="center"/>
    </xf>
    <xf numFmtId="1" fontId="44" fillId="39" borderId="58" xfId="0" applyNumberFormat="1" applyFont="1" applyFill="1" applyBorder="1" applyAlignment="1">
      <alignment horizontal="left" wrapText="1"/>
    </xf>
    <xf numFmtId="1" fontId="44" fillId="39" borderId="10" xfId="0" applyNumberFormat="1" applyFont="1" applyFill="1" applyBorder="1" applyAlignment="1" applyProtection="1">
      <alignment horizontal="center" vertical="center"/>
      <protection locked="0"/>
    </xf>
    <xf numFmtId="1" fontId="44" fillId="39" borderId="10" xfId="0" applyNumberFormat="1" applyFont="1" applyFill="1" applyBorder="1" applyAlignment="1">
      <alignment horizontal="center" vertical="center"/>
    </xf>
    <xf numFmtId="1" fontId="44" fillId="39" borderId="64" xfId="0" applyNumberFormat="1" applyFont="1" applyFill="1" applyBorder="1" applyAlignment="1">
      <alignment horizontal="center" vertical="center"/>
    </xf>
    <xf numFmtId="1" fontId="44" fillId="39" borderId="11" xfId="0" applyNumberFormat="1" applyFont="1" applyFill="1" applyBorder="1" applyAlignment="1">
      <alignment horizontal="center" vertical="center"/>
    </xf>
    <xf numFmtId="1" fontId="44" fillId="39" borderId="55" xfId="0" applyNumberFormat="1" applyFont="1" applyFill="1" applyBorder="1" applyAlignment="1" applyProtection="1">
      <alignment horizontal="center" vertical="center"/>
      <protection hidden="1"/>
    </xf>
    <xf numFmtId="1" fontId="44" fillId="39" borderId="76" xfId="0" applyNumberFormat="1" applyFont="1" applyFill="1" applyBorder="1" applyAlignment="1" applyProtection="1">
      <alignment horizontal="center" vertical="center"/>
      <protection hidden="1"/>
    </xf>
    <xf numFmtId="1" fontId="44" fillId="39" borderId="10" xfId="0" applyNumberFormat="1" applyFont="1" applyFill="1" applyBorder="1" applyAlignment="1" applyProtection="1">
      <alignment horizontal="center" vertical="center"/>
      <protection hidden="1"/>
    </xf>
    <xf numFmtId="1" fontId="44" fillId="39" borderId="56" xfId="0" applyNumberFormat="1" applyFont="1" applyFill="1" applyBorder="1" applyAlignment="1" applyProtection="1">
      <alignment horizontal="center" vertical="center"/>
      <protection hidden="1"/>
    </xf>
    <xf numFmtId="1" fontId="44" fillId="39" borderId="68" xfId="0" applyNumberFormat="1" applyFont="1" applyFill="1" applyBorder="1" applyAlignment="1">
      <alignment horizontal="left" wrapText="1"/>
    </xf>
    <xf numFmtId="1" fontId="44" fillId="39" borderId="77" xfId="0" applyNumberFormat="1" applyFont="1" applyFill="1" applyBorder="1" applyAlignment="1">
      <alignment horizontal="center" vertical="center"/>
    </xf>
    <xf numFmtId="1" fontId="44" fillId="39" borderId="68" xfId="0" applyNumberFormat="1" applyFont="1" applyFill="1" applyBorder="1" applyAlignment="1">
      <alignment horizontal="center" vertical="center"/>
    </xf>
    <xf numFmtId="1" fontId="44" fillId="39" borderId="0" xfId="0" applyNumberFormat="1" applyFont="1" applyFill="1" applyBorder="1" applyAlignment="1" applyProtection="1">
      <alignment horizontal="center" vertical="center"/>
      <protection locked="0"/>
    </xf>
    <xf numFmtId="182" fontId="44" fillId="39" borderId="10" xfId="0" applyNumberFormat="1" applyFont="1" applyFill="1" applyBorder="1" applyAlignment="1" applyProtection="1">
      <alignment horizontal="center" vertical="center"/>
      <protection locked="0"/>
    </xf>
    <xf numFmtId="1" fontId="44" fillId="39" borderId="62" xfId="0" applyNumberFormat="1" applyFont="1" applyFill="1" applyBorder="1" applyAlignment="1">
      <alignment horizontal="left" wrapText="1"/>
    </xf>
    <xf numFmtId="1" fontId="44" fillId="39" borderId="78" xfId="0" applyNumberFormat="1" applyFont="1" applyFill="1" applyBorder="1" applyAlignment="1">
      <alignment horizontal="center" vertical="center"/>
    </xf>
    <xf numFmtId="1" fontId="44" fillId="39" borderId="65" xfId="0" applyNumberFormat="1" applyFont="1" applyFill="1" applyBorder="1" applyAlignment="1" applyProtection="1">
      <alignment horizontal="center" vertical="center"/>
      <protection locked="0"/>
    </xf>
    <xf numFmtId="182" fontId="44" fillId="39" borderId="65" xfId="0" applyNumberFormat="1" applyFont="1" applyFill="1" applyBorder="1" applyAlignment="1" applyProtection="1">
      <alignment horizontal="center" vertical="center"/>
      <protection locked="0"/>
    </xf>
    <xf numFmtId="1" fontId="44" fillId="39" borderId="65" xfId="0" applyNumberFormat="1" applyFont="1" applyFill="1" applyBorder="1" applyAlignment="1">
      <alignment horizontal="center" vertical="center"/>
    </xf>
    <xf numFmtId="1" fontId="44" fillId="39" borderId="62" xfId="0" applyNumberFormat="1" applyFont="1" applyFill="1" applyBorder="1" applyAlignment="1">
      <alignment horizontal="center" vertical="center"/>
    </xf>
    <xf numFmtId="1" fontId="44" fillId="39" borderId="79" xfId="0" applyNumberFormat="1" applyFont="1" applyFill="1" applyBorder="1" applyAlignment="1" applyProtection="1">
      <alignment horizontal="center" vertical="center"/>
      <protection hidden="1"/>
    </xf>
    <xf numFmtId="1" fontId="44" fillId="39" borderId="80" xfId="0" applyNumberFormat="1" applyFont="1" applyFill="1" applyBorder="1" applyAlignment="1" applyProtection="1">
      <alignment horizontal="center" vertical="center"/>
      <protection hidden="1"/>
    </xf>
    <xf numFmtId="1" fontId="44" fillId="39" borderId="81" xfId="0" applyNumberFormat="1" applyFont="1" applyFill="1" applyBorder="1" applyAlignment="1" applyProtection="1">
      <alignment horizontal="center" vertical="center"/>
      <protection hidden="1"/>
    </xf>
    <xf numFmtId="1" fontId="44" fillId="39" borderId="65" xfId="0" applyNumberFormat="1" applyFont="1" applyFill="1" applyBorder="1" applyAlignment="1" applyProtection="1">
      <alignment horizontal="center" vertical="center"/>
      <protection hidden="1"/>
    </xf>
    <xf numFmtId="1" fontId="44" fillId="39" borderId="58" xfId="0" applyNumberFormat="1" applyFont="1" applyFill="1" applyBorder="1" applyAlignment="1">
      <alignment horizontal="center" vertical="center" wrapText="1"/>
    </xf>
    <xf numFmtId="1" fontId="44" fillId="39" borderId="24" xfId="0" applyNumberFormat="1" applyFont="1" applyFill="1" applyBorder="1" applyAlignment="1">
      <alignment horizontal="center" vertical="center"/>
    </xf>
    <xf numFmtId="1" fontId="44" fillId="39" borderId="69" xfId="0" applyNumberFormat="1" applyFont="1" applyFill="1" applyBorder="1" applyAlignment="1">
      <alignment horizontal="center" vertical="center" wrapText="1"/>
    </xf>
    <xf numFmtId="1" fontId="44" fillId="39" borderId="64" xfId="0" applyNumberFormat="1" applyFont="1" applyFill="1" applyBorder="1" applyAlignment="1">
      <alignment horizontal="left" wrapText="1"/>
    </xf>
    <xf numFmtId="0" fontId="44" fillId="39" borderId="10" xfId="0" applyFont="1" applyFill="1" applyBorder="1" applyAlignment="1">
      <alignment horizontal="justify"/>
    </xf>
    <xf numFmtId="1" fontId="44" fillId="39" borderId="60" xfId="0" applyNumberFormat="1" applyFont="1" applyFill="1" applyBorder="1" applyAlignment="1">
      <alignment horizontal="center" vertical="center" wrapText="1"/>
    </xf>
    <xf numFmtId="0" fontId="44" fillId="39" borderId="19" xfId="0" applyFont="1" applyFill="1" applyBorder="1" applyAlignment="1">
      <alignment wrapText="1"/>
    </xf>
    <xf numFmtId="1" fontId="44" fillId="39" borderId="82" xfId="0" applyNumberFormat="1" applyFont="1" applyFill="1" applyBorder="1" applyAlignment="1">
      <alignment horizontal="left" wrapText="1"/>
    </xf>
    <xf numFmtId="1" fontId="44" fillId="39" borderId="68" xfId="0" applyNumberFormat="1" applyFont="1" applyFill="1" applyBorder="1" applyAlignment="1">
      <alignment horizontal="center" vertical="center" wrapText="1"/>
    </xf>
    <xf numFmtId="1" fontId="44" fillId="39" borderId="24" xfId="0" applyNumberFormat="1" applyFont="1" applyFill="1" applyBorder="1" applyAlignment="1" applyProtection="1">
      <alignment horizontal="center" vertical="center"/>
      <protection locked="0"/>
    </xf>
    <xf numFmtId="1" fontId="44" fillId="39" borderId="24" xfId="0" applyNumberFormat="1" applyFont="1" applyFill="1" applyBorder="1" applyAlignment="1" applyProtection="1">
      <alignment horizontal="center" vertical="center"/>
      <protection hidden="1"/>
    </xf>
    <xf numFmtId="1" fontId="44" fillId="39" borderId="52" xfId="0" applyNumberFormat="1" applyFont="1" applyFill="1" applyBorder="1" applyAlignment="1" applyProtection="1">
      <alignment horizontal="center" vertical="center"/>
      <protection hidden="1"/>
    </xf>
    <xf numFmtId="1" fontId="44" fillId="39" borderId="60" xfId="0" applyNumberFormat="1" applyFont="1" applyFill="1" applyBorder="1" applyAlignment="1">
      <alignment horizontal="left" wrapText="1"/>
    </xf>
    <xf numFmtId="1" fontId="48" fillId="39" borderId="58" xfId="0" applyNumberFormat="1" applyFont="1" applyFill="1" applyBorder="1" applyAlignment="1">
      <alignment horizontal="center" vertical="center" wrapText="1"/>
    </xf>
    <xf numFmtId="1" fontId="44" fillId="39" borderId="64" xfId="0" applyNumberFormat="1" applyFont="1" applyFill="1" applyBorder="1" applyAlignment="1">
      <alignment horizontal="center" vertical="center" wrapText="1"/>
    </xf>
    <xf numFmtId="1" fontId="44" fillId="39" borderId="10" xfId="0" applyNumberFormat="1" applyFont="1" applyFill="1" applyBorder="1" applyAlignment="1">
      <alignment horizontal="center" vertical="center" wrapText="1"/>
    </xf>
    <xf numFmtId="1" fontId="44" fillId="39" borderId="10" xfId="0" applyNumberFormat="1" applyFont="1" applyFill="1" applyBorder="1" applyAlignment="1">
      <alignment horizontal="left" wrapText="1"/>
    </xf>
    <xf numFmtId="0" fontId="44" fillId="39" borderId="58" xfId="0" applyFont="1" applyFill="1" applyBorder="1" applyAlignment="1">
      <alignment horizontal="center" vertical="center" wrapText="1"/>
    </xf>
    <xf numFmtId="0" fontId="44" fillId="39" borderId="58" xfId="0" applyFont="1" applyFill="1" applyBorder="1" applyAlignment="1">
      <alignment horizontal="left" vertical="center" wrapText="1"/>
    </xf>
    <xf numFmtId="0" fontId="47" fillId="39" borderId="58" xfId="0" applyFont="1" applyFill="1" applyBorder="1" applyAlignment="1">
      <alignment horizontal="center" vertical="center" wrapText="1"/>
    </xf>
    <xf numFmtId="0" fontId="44" fillId="39" borderId="64" xfId="0" applyFont="1" applyFill="1" applyBorder="1" applyAlignment="1">
      <alignment horizontal="center" vertical="center" wrapText="1"/>
    </xf>
    <xf numFmtId="0" fontId="44" fillId="39" borderId="65" xfId="0" applyFont="1" applyFill="1" applyBorder="1" applyAlignment="1" applyProtection="1">
      <alignment horizontal="center" vertical="center"/>
      <protection locked="0"/>
    </xf>
    <xf numFmtId="0" fontId="44" fillId="39" borderId="10" xfId="0" applyFont="1" applyFill="1" applyBorder="1" applyAlignment="1" applyProtection="1">
      <alignment horizontal="center" vertical="center"/>
      <protection locked="0"/>
    </xf>
    <xf numFmtId="0" fontId="44" fillId="39" borderId="68" xfId="0" applyFont="1" applyFill="1" applyBorder="1" applyAlignment="1">
      <alignment horizontal="center" vertical="center" wrapText="1"/>
    </xf>
    <xf numFmtId="0" fontId="44" fillId="39" borderId="68" xfId="0" applyFont="1" applyFill="1" applyBorder="1" applyAlignment="1">
      <alignment horizontal="center" vertical="center"/>
    </xf>
    <xf numFmtId="0" fontId="44" fillId="39" borderId="58" xfId="0" applyFont="1" applyFill="1" applyBorder="1" applyAlignment="1">
      <alignment horizontal="center" vertical="center"/>
    </xf>
    <xf numFmtId="0" fontId="44" fillId="39" borderId="11" xfId="0" applyFont="1" applyFill="1" applyBorder="1" applyAlignment="1">
      <alignment horizontal="center" vertical="center"/>
    </xf>
    <xf numFmtId="0" fontId="44" fillId="39" borderId="0" xfId="0" applyFont="1" applyFill="1" applyBorder="1" applyAlignment="1">
      <alignment horizontal="center" vertical="center" wrapText="1"/>
    </xf>
    <xf numFmtId="0" fontId="47" fillId="39" borderId="69" xfId="0" applyFont="1" applyFill="1" applyBorder="1" applyAlignment="1">
      <alignment horizontal="center" vertical="center" wrapText="1"/>
    </xf>
    <xf numFmtId="0" fontId="44" fillId="39" borderId="10" xfId="0" applyFont="1" applyFill="1" applyBorder="1" applyAlignment="1">
      <alignment horizontal="center" vertical="center" wrapText="1"/>
    </xf>
    <xf numFmtId="1" fontId="44" fillId="39" borderId="0" xfId="0" applyNumberFormat="1" applyFont="1" applyFill="1" applyBorder="1" applyAlignment="1" applyProtection="1">
      <alignment horizontal="center" vertical="center"/>
      <protection hidden="1"/>
    </xf>
    <xf numFmtId="1" fontId="47" fillId="39" borderId="68" xfId="0" applyNumberFormat="1" applyFont="1" applyFill="1" applyBorder="1" applyAlignment="1">
      <alignment horizontal="center" vertical="center"/>
    </xf>
    <xf numFmtId="1" fontId="44" fillId="40" borderId="58" xfId="0" applyNumberFormat="1" applyFont="1" applyFill="1" applyBorder="1" applyAlignment="1">
      <alignment horizontal="center" vertical="center" wrapText="1"/>
    </xf>
    <xf numFmtId="1" fontId="44" fillId="39" borderId="10" xfId="0" applyNumberFormat="1" applyFont="1" applyFill="1" applyBorder="1" applyAlignment="1">
      <alignment horizontal="justify"/>
    </xf>
    <xf numFmtId="1" fontId="47" fillId="39" borderId="83" xfId="0" applyNumberFormat="1" applyFont="1" applyFill="1" applyBorder="1" applyAlignment="1">
      <alignment horizontal="center" vertical="center"/>
    </xf>
    <xf numFmtId="1" fontId="44" fillId="39" borderId="83" xfId="0" applyNumberFormat="1" applyFont="1" applyFill="1" applyBorder="1" applyAlignment="1">
      <alignment horizontal="center" vertical="center"/>
    </xf>
    <xf numFmtId="1" fontId="44" fillId="39" borderId="19" xfId="0" applyNumberFormat="1" applyFont="1" applyFill="1" applyBorder="1" applyAlignment="1">
      <alignment horizontal="left" wrapText="1"/>
    </xf>
    <xf numFmtId="1" fontId="44" fillId="40" borderId="10" xfId="0" applyNumberFormat="1" applyFont="1" applyFill="1" applyBorder="1" applyAlignment="1">
      <alignment horizontal="center" vertical="center"/>
    </xf>
    <xf numFmtId="1" fontId="44" fillId="39" borderId="10" xfId="0" applyNumberFormat="1" applyFont="1" applyFill="1" applyBorder="1" applyAlignment="1" applyProtection="1">
      <alignment vertical="center"/>
      <protection locked="0"/>
    </xf>
    <xf numFmtId="1" fontId="44" fillId="39" borderId="10" xfId="0" applyNumberFormat="1" applyFont="1" applyFill="1" applyBorder="1" applyAlignment="1">
      <alignment vertical="center"/>
    </xf>
    <xf numFmtId="1" fontId="44" fillId="39" borderId="43" xfId="0" applyNumberFormat="1" applyFont="1" applyFill="1" applyBorder="1" applyAlignment="1" applyProtection="1">
      <alignment vertical="center"/>
      <protection locked="0"/>
    </xf>
    <xf numFmtId="1" fontId="44" fillId="39" borderId="19" xfId="0" applyNumberFormat="1" applyFont="1" applyFill="1" applyBorder="1" applyAlignment="1" applyProtection="1">
      <alignment vertical="center"/>
      <protection locked="0"/>
    </xf>
    <xf numFmtId="1" fontId="44" fillId="39" borderId="10" xfId="0" applyNumberFormat="1" applyFont="1" applyFill="1" applyBorder="1" applyAlignment="1" applyProtection="1">
      <alignment vertical="center"/>
      <protection hidden="1"/>
    </xf>
    <xf numFmtId="1" fontId="44" fillId="39" borderId="84" xfId="0" applyNumberFormat="1" applyFont="1" applyFill="1" applyBorder="1" applyAlignment="1">
      <alignment horizontal="left" wrapText="1"/>
    </xf>
    <xf numFmtId="1" fontId="44" fillId="39" borderId="11" xfId="0" applyNumberFormat="1" applyFont="1" applyFill="1" applyBorder="1" applyAlignment="1" applyProtection="1">
      <alignment horizontal="center" vertical="center"/>
      <protection locked="0"/>
    </xf>
    <xf numFmtId="1" fontId="44" fillId="39" borderId="11" xfId="0" applyNumberFormat="1" applyFont="1" applyFill="1" applyBorder="1" applyAlignment="1" applyProtection="1">
      <alignment vertical="center"/>
      <protection locked="0"/>
    </xf>
    <xf numFmtId="1" fontId="44" fillId="39" borderId="11" xfId="0" applyNumberFormat="1" applyFont="1" applyFill="1" applyBorder="1" applyAlignment="1">
      <alignment vertical="center"/>
    </xf>
    <xf numFmtId="1" fontId="44" fillId="39" borderId="22" xfId="0" applyNumberFormat="1" applyFont="1" applyFill="1" applyBorder="1" applyAlignment="1" applyProtection="1">
      <alignment vertical="center"/>
      <protection locked="0"/>
    </xf>
    <xf numFmtId="1" fontId="44" fillId="39" borderId="12" xfId="0" applyNumberFormat="1" applyFont="1" applyFill="1" applyBorder="1" applyAlignment="1" applyProtection="1">
      <alignment vertical="center"/>
      <protection locked="0"/>
    </xf>
    <xf numFmtId="1" fontId="44" fillId="39" borderId="11" xfId="0" applyNumberFormat="1" applyFont="1" applyFill="1" applyBorder="1" applyAlignment="1" applyProtection="1">
      <alignment vertical="center"/>
      <protection hidden="1"/>
    </xf>
    <xf numFmtId="1" fontId="44" fillId="39" borderId="43" xfId="0" applyNumberFormat="1" applyFont="1" applyFill="1" applyBorder="1" applyAlignment="1" applyProtection="1">
      <alignment horizontal="center" vertical="center"/>
      <protection locked="0"/>
    </xf>
    <xf numFmtId="1" fontId="44" fillId="40" borderId="10" xfId="0" applyNumberFormat="1" applyFont="1" applyFill="1" applyBorder="1" applyAlignment="1">
      <alignment horizontal="center" vertical="center" wrapText="1"/>
    </xf>
    <xf numFmtId="1" fontId="44" fillId="39" borderId="19" xfId="0" applyNumberFormat="1" applyFont="1" applyFill="1" applyBorder="1" applyAlignment="1" applyProtection="1">
      <alignment horizontal="center" vertical="center"/>
      <protection locked="0"/>
    </xf>
    <xf numFmtId="1" fontId="44" fillId="39" borderId="10" xfId="0" applyNumberFormat="1" applyFont="1" applyFill="1" applyBorder="1" applyAlignment="1">
      <alignment wrapText="1"/>
    </xf>
    <xf numFmtId="1" fontId="47" fillId="39" borderId="10" xfId="0" applyNumberFormat="1" applyFont="1" applyFill="1" applyBorder="1" applyAlignment="1">
      <alignment horizontal="center" vertical="center"/>
    </xf>
    <xf numFmtId="0" fontId="44" fillId="39" borderId="64" xfId="0" applyFont="1" applyFill="1" applyBorder="1" applyAlignment="1">
      <alignment horizontal="left" vertical="center" wrapText="1"/>
    </xf>
    <xf numFmtId="0" fontId="44" fillId="39" borderId="85" xfId="0" applyFont="1" applyFill="1" applyBorder="1" applyAlignment="1">
      <alignment horizontal="center" vertical="center"/>
    </xf>
    <xf numFmtId="0" fontId="44" fillId="39" borderId="86" xfId="0" applyFont="1" applyFill="1" applyBorder="1" applyAlignment="1">
      <alignment horizontal="center" vertical="center" wrapText="1"/>
    </xf>
    <xf numFmtId="0" fontId="44" fillId="40" borderId="64" xfId="0" applyFont="1" applyFill="1" applyBorder="1" applyAlignment="1">
      <alignment horizontal="center" vertical="center" wrapText="1"/>
    </xf>
    <xf numFmtId="0" fontId="44" fillId="39" borderId="10" xfId="0" applyFont="1" applyFill="1" applyBorder="1" applyAlignment="1">
      <alignment vertical="center" wrapText="1"/>
    </xf>
    <xf numFmtId="0" fontId="44" fillId="39" borderId="64" xfId="0" applyFont="1" applyFill="1" applyBorder="1" applyAlignment="1">
      <alignment horizontal="center" vertical="center"/>
    </xf>
    <xf numFmtId="0" fontId="44" fillId="39" borderId="87" xfId="0" applyFont="1" applyFill="1" applyBorder="1" applyAlignment="1">
      <alignment horizontal="center" vertical="center" wrapText="1"/>
    </xf>
    <xf numFmtId="1" fontId="44" fillId="40" borderId="10" xfId="0" applyNumberFormat="1" applyFont="1" applyFill="1" applyBorder="1" applyAlignment="1">
      <alignment horizontal="left" wrapText="1"/>
    </xf>
    <xf numFmtId="0" fontId="44" fillId="39" borderId="65" xfId="0" applyFont="1" applyFill="1" applyBorder="1" applyAlignment="1">
      <alignment horizontal="center" vertical="center" wrapText="1"/>
    </xf>
    <xf numFmtId="0" fontId="44" fillId="39" borderId="74" xfId="0" applyFont="1" applyFill="1" applyBorder="1" applyAlignment="1">
      <alignment horizontal="center" vertical="center" wrapText="1"/>
    </xf>
    <xf numFmtId="0" fontId="44" fillId="39" borderId="88" xfId="0" applyFont="1" applyFill="1" applyBorder="1" applyAlignment="1">
      <alignment horizontal="center" vertical="center"/>
    </xf>
    <xf numFmtId="0" fontId="44" fillId="39" borderId="10" xfId="0" applyFont="1" applyFill="1" applyBorder="1" applyAlignment="1">
      <alignment horizontal="center" vertical="center"/>
    </xf>
    <xf numFmtId="0" fontId="44" fillId="39" borderId="75" xfId="0" applyFont="1" applyFill="1" applyBorder="1" applyAlignment="1">
      <alignment horizontal="center" vertical="center"/>
    </xf>
    <xf numFmtId="0" fontId="44" fillId="39" borderId="69" xfId="0" applyFont="1" applyFill="1" applyBorder="1" applyAlignment="1">
      <alignment horizontal="center" vertical="center" wrapText="1"/>
    </xf>
    <xf numFmtId="0" fontId="44" fillId="39" borderId="60" xfId="0" applyFont="1" applyFill="1" applyBorder="1" applyAlignment="1">
      <alignment horizontal="center" vertical="center" wrapText="1"/>
    </xf>
    <xf numFmtId="1" fontId="44" fillId="39" borderId="10" xfId="0" applyNumberFormat="1" applyFont="1" applyFill="1" applyBorder="1" applyAlignment="1">
      <alignment horizontal="left" vertical="center"/>
    </xf>
    <xf numFmtId="1" fontId="32" fillId="40" borderId="85" xfId="0" applyNumberFormat="1" applyFont="1" applyFill="1" applyBorder="1" applyAlignment="1">
      <alignment horizontal="left" wrapText="1"/>
    </xf>
    <xf numFmtId="1" fontId="32" fillId="39" borderId="86" xfId="0" applyNumberFormat="1" applyFont="1" applyFill="1" applyBorder="1" applyAlignment="1">
      <alignment horizontal="center" wrapText="1"/>
    </xf>
    <xf numFmtId="1" fontId="32" fillId="39" borderId="64" xfId="0" applyNumberFormat="1" applyFont="1" applyFill="1" applyBorder="1" applyAlignment="1">
      <alignment horizontal="center" wrapText="1"/>
    </xf>
    <xf numFmtId="1" fontId="32" fillId="39" borderId="10" xfId="0" applyNumberFormat="1" applyFont="1" applyFill="1" applyBorder="1" applyAlignment="1" applyProtection="1">
      <alignment horizontal="center"/>
      <protection locked="0"/>
    </xf>
    <xf numFmtId="1" fontId="32" fillId="39" borderId="10" xfId="0" applyNumberFormat="1" applyFont="1" applyFill="1" applyBorder="1" applyAlignment="1">
      <alignment horizontal="center"/>
    </xf>
    <xf numFmtId="1" fontId="32" fillId="40" borderId="64" xfId="0" applyNumberFormat="1" applyFont="1" applyFill="1" applyBorder="1" applyAlignment="1">
      <alignment horizontal="center" wrapText="1"/>
    </xf>
    <xf numFmtId="1" fontId="49" fillId="40" borderId="64" xfId="0" applyNumberFormat="1" applyFont="1" applyFill="1" applyBorder="1" applyAlignment="1">
      <alignment horizontal="center" wrapText="1"/>
    </xf>
    <xf numFmtId="1" fontId="32" fillId="40" borderId="64" xfId="0" applyNumberFormat="1" applyFont="1" applyFill="1" applyBorder="1" applyAlignment="1">
      <alignment horizontal="center"/>
    </xf>
    <xf numFmtId="1" fontId="32" fillId="39" borderId="65" xfId="0" applyNumberFormat="1" applyFont="1" applyFill="1" applyBorder="1" applyAlignment="1" applyProtection="1">
      <alignment horizontal="center"/>
      <protection locked="0"/>
    </xf>
    <xf numFmtId="0" fontId="28" fillId="39" borderId="21" xfId="0" applyFont="1" applyFill="1" applyBorder="1" applyAlignment="1">
      <alignment horizontal="center" vertical="center"/>
    </xf>
    <xf numFmtId="0" fontId="28" fillId="39" borderId="43" xfId="0" applyFont="1" applyFill="1" applyBorder="1" applyAlignment="1">
      <alignment vertical="center"/>
    </xf>
    <xf numFmtId="0" fontId="28" fillId="39" borderId="19" xfId="0" applyFont="1" applyFill="1" applyBorder="1" applyAlignment="1">
      <alignment vertical="center"/>
    </xf>
    <xf numFmtId="0" fontId="28" fillId="39" borderId="10" xfId="0" applyFont="1" applyFill="1" applyBorder="1" applyAlignment="1">
      <alignment horizontal="center"/>
    </xf>
    <xf numFmtId="0" fontId="28" fillId="39" borderId="10" xfId="0" applyFont="1" applyFill="1" applyBorder="1" applyAlignment="1">
      <alignment/>
    </xf>
    <xf numFmtId="0" fontId="28" fillId="39" borderId="10" xfId="0" applyFont="1" applyFill="1" applyBorder="1" applyAlignment="1">
      <alignment horizontal="center" vertical="center"/>
    </xf>
    <xf numFmtId="0" fontId="28" fillId="39" borderId="10" xfId="0" applyFont="1" applyFill="1" applyBorder="1" applyAlignment="1">
      <alignment horizontal="centerContinuous"/>
    </xf>
    <xf numFmtId="0" fontId="28" fillId="39" borderId="65" xfId="0" applyFont="1" applyFill="1" applyBorder="1" applyAlignment="1">
      <alignment horizontal="center" vertical="center"/>
    </xf>
    <xf numFmtId="0" fontId="28" fillId="39" borderId="65" xfId="0" applyFont="1" applyFill="1" applyBorder="1" applyAlignment="1">
      <alignment horizontal="center"/>
    </xf>
    <xf numFmtId="1" fontId="4" fillId="0" borderId="19" xfId="0" applyNumberFormat="1" applyFont="1" applyBorder="1" applyAlignment="1" applyProtection="1">
      <alignment horizontal="center" vertical="center"/>
      <protection hidden="1"/>
    </xf>
    <xf numFmtId="0" fontId="1" fillId="0" borderId="19" xfId="0" applyFont="1" applyBorder="1" applyAlignment="1">
      <alignment/>
    </xf>
    <xf numFmtId="1" fontId="4" fillId="0" borderId="19" xfId="0" applyNumberFormat="1" applyFont="1" applyBorder="1" applyAlignment="1" applyProtection="1">
      <alignment horizontal="left" vertical="center"/>
      <protection hidden="1"/>
    </xf>
    <xf numFmtId="0" fontId="15" fillId="37" borderId="19" xfId="0" applyFont="1" applyFill="1" applyBorder="1" applyAlignment="1">
      <alignment vertical="center"/>
    </xf>
    <xf numFmtId="0" fontId="38" fillId="0" borderId="73" xfId="0" applyFont="1" applyBorder="1" applyAlignment="1">
      <alignment vertical="center"/>
    </xf>
    <xf numFmtId="0" fontId="39" fillId="0" borderId="74" xfId="0" applyFont="1" applyBorder="1" applyAlignment="1">
      <alignment horizontal="centerContinuous"/>
    </xf>
    <xf numFmtId="0" fontId="38" fillId="0" borderId="74" xfId="0" applyFont="1" applyBorder="1" applyAlignment="1">
      <alignment horizontal="centerContinuous"/>
    </xf>
    <xf numFmtId="0" fontId="28" fillId="0" borderId="74" xfId="0" applyFont="1" applyBorder="1" applyAlignment="1">
      <alignment horizontal="centerContinuous"/>
    </xf>
    <xf numFmtId="0" fontId="38" fillId="39" borderId="74" xfId="0" applyFont="1" applyFill="1" applyBorder="1" applyAlignment="1">
      <alignment horizontal="centerContinuous"/>
    </xf>
    <xf numFmtId="0" fontId="38" fillId="39" borderId="70" xfId="0" applyFont="1" applyFill="1" applyBorder="1" applyAlignment="1">
      <alignment horizontal="centerContinuous" vertical="center"/>
    </xf>
    <xf numFmtId="1" fontId="44" fillId="39" borderId="89" xfId="0" applyNumberFormat="1" applyFont="1" applyFill="1" applyBorder="1" applyAlignment="1">
      <alignment horizontal="center" vertical="center"/>
    </xf>
    <xf numFmtId="1" fontId="44" fillId="39" borderId="0" xfId="0" applyNumberFormat="1" applyFont="1" applyFill="1" applyBorder="1" applyAlignment="1">
      <alignment horizontal="center" vertical="center"/>
    </xf>
    <xf numFmtId="1" fontId="44" fillId="39" borderId="90" xfId="0" applyNumberFormat="1" applyFont="1" applyFill="1" applyBorder="1" applyAlignment="1">
      <alignment horizontal="center" vertical="center"/>
    </xf>
    <xf numFmtId="1" fontId="44" fillId="39" borderId="61" xfId="0" applyNumberFormat="1" applyFont="1" applyFill="1" applyBorder="1" applyAlignment="1">
      <alignment horizontal="center" vertical="center" wrapText="1"/>
    </xf>
    <xf numFmtId="1" fontId="44" fillId="39" borderId="91" xfId="0" applyNumberFormat="1" applyFont="1" applyFill="1" applyBorder="1" applyAlignment="1">
      <alignment horizontal="center" vertical="center"/>
    </xf>
    <xf numFmtId="1" fontId="44" fillId="39" borderId="92" xfId="0" applyNumberFormat="1" applyFont="1" applyFill="1" applyBorder="1" applyAlignment="1">
      <alignment horizontal="center" vertical="center" wrapText="1"/>
    </xf>
    <xf numFmtId="0" fontId="44" fillId="39" borderId="89" xfId="0" applyFont="1" applyFill="1" applyBorder="1" applyAlignment="1">
      <alignment horizontal="center" vertical="center" wrapText="1"/>
    </xf>
    <xf numFmtId="0" fontId="44" fillId="39" borderId="0" xfId="0" applyFont="1" applyFill="1" applyBorder="1" applyAlignment="1">
      <alignment horizontal="center" vertical="center"/>
    </xf>
    <xf numFmtId="0" fontId="44" fillId="39" borderId="22" xfId="0" applyFont="1" applyFill="1" applyBorder="1" applyAlignment="1">
      <alignment horizontal="center" vertical="center" wrapText="1"/>
    </xf>
    <xf numFmtId="1" fontId="44" fillId="39" borderId="12" xfId="0" applyNumberFormat="1" applyFont="1" applyFill="1" applyBorder="1" applyAlignment="1" applyProtection="1">
      <alignment horizontal="center" vertical="center"/>
      <protection hidden="1"/>
    </xf>
    <xf numFmtId="1" fontId="44" fillId="39" borderId="66" xfId="0" applyNumberFormat="1" applyFont="1" applyFill="1" applyBorder="1" applyAlignment="1">
      <alignment horizontal="center" vertical="center" wrapText="1"/>
    </xf>
    <xf numFmtId="1" fontId="37" fillId="39" borderId="70" xfId="0" applyNumberFormat="1" applyFont="1" applyFill="1" applyBorder="1" applyAlignment="1">
      <alignment vertical="center"/>
    </xf>
    <xf numFmtId="1" fontId="44" fillId="39" borderId="0" xfId="0" applyNumberFormat="1" applyFont="1" applyFill="1" applyBorder="1" applyAlignment="1">
      <alignment vertical="center"/>
    </xf>
    <xf numFmtId="0" fontId="44" fillId="40" borderId="66" xfId="0" applyFont="1" applyFill="1" applyBorder="1" applyAlignment="1">
      <alignment horizontal="center" vertical="center" wrapText="1"/>
    </xf>
    <xf numFmtId="1" fontId="36" fillId="39" borderId="93" xfId="0" applyNumberFormat="1" applyFont="1" applyFill="1" applyBorder="1" applyAlignment="1">
      <alignment horizontal="left" vertical="center"/>
    </xf>
    <xf numFmtId="1" fontId="36" fillId="39" borderId="89" xfId="0" applyNumberFormat="1" applyFont="1" applyFill="1" applyBorder="1" applyAlignment="1">
      <alignment horizontal="left" vertical="center"/>
    </xf>
    <xf numFmtId="0" fontId="0" fillId="39" borderId="43" xfId="0" applyFill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quotePrefix="1">
      <alignment horizontal="center"/>
    </xf>
    <xf numFmtId="0" fontId="10" fillId="0" borderId="0" xfId="0" applyFont="1" applyBorder="1" applyAlignment="1">
      <alignment horizontal="right"/>
    </xf>
    <xf numFmtId="0" fontId="8" fillId="0" borderId="44" xfId="0" applyFont="1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42" xfId="0" applyBorder="1" applyAlignment="1">
      <alignment horizontal="center" vertical="center" textRotation="90" wrapText="1"/>
    </xf>
    <xf numFmtId="0" fontId="14" fillId="0" borderId="94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4" fillId="0" borderId="44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42" xfId="0" applyFont="1" applyBorder="1" applyAlignment="1">
      <alignment horizontal="center" vertical="center" textRotation="90" wrapText="1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42" xfId="0" applyFont="1" applyBorder="1" applyAlignment="1">
      <alignment horizontal="center" vertical="center" textRotation="90" wrapText="1"/>
    </xf>
    <xf numFmtId="0" fontId="10" fillId="0" borderId="94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37" fillId="0" borderId="73" xfId="0" applyFont="1" applyBorder="1" applyAlignment="1">
      <alignment horizontal="center" vertical="center" textRotation="90"/>
    </xf>
    <xf numFmtId="0" fontId="37" fillId="0" borderId="75" xfId="0" applyFont="1" applyBorder="1" applyAlignment="1">
      <alignment horizontal="center" vertical="center" textRotation="90"/>
    </xf>
    <xf numFmtId="0" fontId="37" fillId="0" borderId="22" xfId="0" applyFont="1" applyBorder="1" applyAlignment="1">
      <alignment horizontal="center" vertical="center" textRotation="90"/>
    </xf>
    <xf numFmtId="0" fontId="37" fillId="0" borderId="12" xfId="0" applyFont="1" applyBorder="1" applyAlignment="1">
      <alignment horizontal="center" vertical="center" textRotation="90"/>
    </xf>
    <xf numFmtId="0" fontId="37" fillId="0" borderId="52" xfId="0" applyFont="1" applyBorder="1" applyAlignment="1">
      <alignment horizontal="center" vertical="center" textRotation="90"/>
    </xf>
    <xf numFmtId="0" fontId="37" fillId="0" borderId="13" xfId="0" applyFont="1" applyBorder="1" applyAlignment="1">
      <alignment horizontal="center" vertical="center" textRotation="90"/>
    </xf>
    <xf numFmtId="0" fontId="44" fillId="0" borderId="73" xfId="0" applyFont="1" applyBorder="1" applyAlignment="1">
      <alignment horizontal="center" vertical="center"/>
    </xf>
    <xf numFmtId="0" fontId="44" fillId="0" borderId="75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52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left" wrapText="1"/>
    </xf>
    <xf numFmtId="0" fontId="44" fillId="0" borderId="59" xfId="0" applyFont="1" applyBorder="1" applyAlignment="1">
      <alignment horizontal="left" wrapText="1"/>
    </xf>
    <xf numFmtId="0" fontId="44" fillId="0" borderId="19" xfId="0" applyFont="1" applyBorder="1" applyAlignment="1">
      <alignment horizontal="left" wrapText="1"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43" xfId="0" applyFont="1" applyBorder="1" applyAlignment="1">
      <alignment horizontal="justify" vertical="top"/>
    </xf>
    <xf numFmtId="0" fontId="44" fillId="0" borderId="59" xfId="0" applyFont="1" applyBorder="1" applyAlignment="1">
      <alignment horizontal="justify" vertical="top"/>
    </xf>
    <xf numFmtId="0" fontId="44" fillId="0" borderId="19" xfId="0" applyFont="1" applyBorder="1" applyAlignment="1">
      <alignment horizontal="justify" vertical="top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vertical="center"/>
    </xf>
    <xf numFmtId="0" fontId="11" fillId="0" borderId="95" xfId="0" applyFont="1" applyBorder="1" applyAlignment="1">
      <alignment horizontal="center" vertical="center" textRotation="90" wrapText="1"/>
    </xf>
    <xf numFmtId="0" fontId="11" fillId="0" borderId="96" xfId="0" applyFont="1" applyBorder="1" applyAlignment="1">
      <alignment horizontal="center" vertical="center" textRotation="90" wrapText="1"/>
    </xf>
    <xf numFmtId="0" fontId="11" fillId="0" borderId="97" xfId="0" applyFont="1" applyBorder="1" applyAlignment="1">
      <alignment horizontal="center" vertical="center" textRotation="90" wrapText="1"/>
    </xf>
    <xf numFmtId="0" fontId="31" fillId="0" borderId="50" xfId="0" applyFont="1" applyBorder="1" applyAlignment="1">
      <alignment horizontal="center" vertical="center" wrapText="1"/>
    </xf>
    <xf numFmtId="0" fontId="0" fillId="0" borderId="98" xfId="0" applyFont="1" applyBorder="1" applyAlignment="1">
      <alignment horizontal="center" vertical="center" wrapText="1"/>
    </xf>
    <xf numFmtId="0" fontId="0" fillId="0" borderId="99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/>
    </xf>
    <xf numFmtId="0" fontId="11" fillId="0" borderId="100" xfId="0" applyFont="1" applyBorder="1" applyAlignment="1">
      <alignment horizontal="center" vertical="center" textRotation="90"/>
    </xf>
    <xf numFmtId="0" fontId="11" fillId="0" borderId="99" xfId="0" applyFont="1" applyBorder="1" applyAlignment="1">
      <alignment horizontal="center" vertical="center" textRotation="90"/>
    </xf>
    <xf numFmtId="0" fontId="11" fillId="0" borderId="101" xfId="0" applyFont="1" applyBorder="1" applyAlignment="1">
      <alignment horizontal="center" vertical="center" textRotation="90"/>
    </xf>
    <xf numFmtId="0" fontId="11" fillId="0" borderId="30" xfId="0" applyFont="1" applyBorder="1" applyAlignment="1">
      <alignment horizontal="center" vertical="center" textRotation="90"/>
    </xf>
    <xf numFmtId="0" fontId="11" fillId="0" borderId="38" xfId="0" applyFont="1" applyBorder="1" applyAlignment="1">
      <alignment horizontal="center" vertical="center" textRotation="90"/>
    </xf>
    <xf numFmtId="0" fontId="11" fillId="0" borderId="32" xfId="0" applyFont="1" applyBorder="1" applyAlignment="1">
      <alignment horizontal="center" vertical="center" textRotation="90"/>
    </xf>
    <xf numFmtId="0" fontId="10" fillId="0" borderId="10" xfId="0" applyFont="1" applyFill="1" applyBorder="1" applyAlignment="1">
      <alignment horizontal="center"/>
    </xf>
    <xf numFmtId="0" fontId="44" fillId="0" borderId="73" xfId="0" applyFont="1" applyBorder="1" applyAlignment="1" applyProtection="1">
      <alignment horizontal="center" vertical="center" wrapText="1"/>
      <protection locked="0"/>
    </xf>
    <xf numFmtId="0" fontId="44" fillId="0" borderId="74" xfId="0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horizontal="center" vertical="center" wrapText="1"/>
      <protection locked="0"/>
    </xf>
    <xf numFmtId="0" fontId="44" fillId="0" borderId="75" xfId="0" applyFont="1" applyBorder="1" applyAlignment="1" applyProtection="1">
      <alignment horizontal="center" vertical="center" wrapText="1"/>
      <protection locked="0"/>
    </xf>
    <xf numFmtId="0" fontId="44" fillId="0" borderId="22" xfId="0" applyFont="1" applyBorder="1" applyAlignment="1" applyProtection="1">
      <alignment horizontal="center" vertical="center" wrapText="1"/>
      <protection locked="0"/>
    </xf>
    <xf numFmtId="0" fontId="44" fillId="0" borderId="12" xfId="0" applyFont="1" applyBorder="1" applyAlignment="1" applyProtection="1">
      <alignment horizontal="center" vertical="center" wrapText="1"/>
      <protection locked="0"/>
    </xf>
    <xf numFmtId="0" fontId="44" fillId="0" borderId="73" xfId="0" applyFont="1" applyBorder="1" applyAlignment="1">
      <alignment horizontal="center" vertical="center" wrapText="1"/>
    </xf>
    <xf numFmtId="0" fontId="44" fillId="0" borderId="74" xfId="0" applyFont="1" applyBorder="1" applyAlignment="1">
      <alignment horizontal="center" vertical="center" wrapText="1"/>
    </xf>
    <xf numFmtId="0" fontId="44" fillId="0" borderId="75" xfId="0" applyFont="1" applyBorder="1" applyAlignment="1">
      <alignment horizontal="center" vertical="center" wrapText="1"/>
    </xf>
    <xf numFmtId="0" fontId="44" fillId="0" borderId="52" xfId="0" applyFont="1" applyBorder="1" applyAlignment="1">
      <alignment horizontal="center" vertical="center" wrapText="1"/>
    </xf>
    <xf numFmtId="0" fontId="44" fillId="0" borderId="31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43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100" xfId="0" applyFont="1" applyBorder="1" applyAlignment="1">
      <alignment horizontal="center" vertical="center" textRotation="90" wrapText="1"/>
    </xf>
    <xf numFmtId="0" fontId="11" fillId="0" borderId="98" xfId="0" applyFont="1" applyBorder="1" applyAlignment="1">
      <alignment horizontal="center" vertical="center" textRotation="90" wrapText="1"/>
    </xf>
    <xf numFmtId="0" fontId="11" fillId="0" borderId="51" xfId="0" applyFont="1" applyBorder="1" applyAlignment="1">
      <alignment horizontal="center" vertical="center" textRotation="90" wrapText="1"/>
    </xf>
    <xf numFmtId="0" fontId="11" fillId="0" borderId="101" xfId="0" applyFont="1" applyBorder="1" applyAlignment="1">
      <alignment horizontal="center" vertical="center" textRotation="90" wrapText="1"/>
    </xf>
    <xf numFmtId="0" fontId="11" fillId="0" borderId="0" xfId="0" applyFont="1" applyBorder="1" applyAlignment="1">
      <alignment horizontal="center" vertical="center" textRotation="90" wrapText="1"/>
    </xf>
    <xf numFmtId="0" fontId="11" fillId="0" borderId="12" xfId="0" applyFont="1" applyBorder="1" applyAlignment="1">
      <alignment horizontal="center" vertical="center" textRotation="90" wrapText="1"/>
    </xf>
    <xf numFmtId="0" fontId="11" fillId="0" borderId="38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3" xfId="0" applyFont="1" applyBorder="1" applyAlignment="1">
      <alignment horizontal="center" vertical="center" textRotation="90" wrapText="1"/>
    </xf>
    <xf numFmtId="0" fontId="26" fillId="0" borderId="73" xfId="0" applyFont="1" applyBorder="1" applyAlignment="1">
      <alignment horizontal="center" vertical="center" textRotation="90" wrapText="1"/>
    </xf>
    <xf numFmtId="0" fontId="26" fillId="0" borderId="74" xfId="0" applyFont="1" applyBorder="1" applyAlignment="1">
      <alignment horizontal="center" vertical="center" textRotation="90" wrapText="1"/>
    </xf>
    <xf numFmtId="0" fontId="26" fillId="0" borderId="75" xfId="0" applyFont="1" applyBorder="1" applyAlignment="1">
      <alignment horizontal="center" vertical="center" textRotation="90" wrapText="1"/>
    </xf>
    <xf numFmtId="0" fontId="26" fillId="0" borderId="22" xfId="0" applyFont="1" applyBorder="1" applyAlignment="1">
      <alignment horizontal="center" vertical="center" textRotation="90" wrapText="1"/>
    </xf>
    <xf numFmtId="0" fontId="26" fillId="0" borderId="0" xfId="0" applyFont="1" applyBorder="1" applyAlignment="1">
      <alignment horizontal="center" vertical="center" textRotation="90" wrapText="1"/>
    </xf>
    <xf numFmtId="0" fontId="26" fillId="0" borderId="12" xfId="0" applyFont="1" applyBorder="1" applyAlignment="1">
      <alignment horizontal="center" vertical="center" textRotation="90" wrapText="1"/>
    </xf>
    <xf numFmtId="0" fontId="26" fillId="0" borderId="52" xfId="0" applyFont="1" applyBorder="1" applyAlignment="1">
      <alignment horizontal="center" vertical="center" textRotation="90" wrapText="1"/>
    </xf>
    <xf numFmtId="0" fontId="26" fillId="0" borderId="31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47" fillId="0" borderId="0" xfId="0" applyFont="1" applyAlignment="1">
      <alignment horizontal="left" vertical="top" wrapText="1"/>
    </xf>
    <xf numFmtId="0" fontId="44" fillId="0" borderId="43" xfId="0" applyFont="1" applyBorder="1" applyAlignment="1">
      <alignment horizontal="left" vertical="center" wrapText="1"/>
    </xf>
    <xf numFmtId="0" fontId="44" fillId="0" borderId="59" xfId="0" applyFont="1" applyBorder="1" applyAlignment="1">
      <alignment horizontal="left" vertical="center" wrapText="1"/>
    </xf>
    <xf numFmtId="0" fontId="44" fillId="0" borderId="19" xfId="0" applyFont="1" applyBorder="1" applyAlignment="1">
      <alignment horizontal="left" vertical="center" wrapText="1"/>
    </xf>
    <xf numFmtId="0" fontId="26" fillId="0" borderId="100" xfId="0" applyFont="1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10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0" fillId="0" borderId="102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47" fillId="0" borderId="0" xfId="0" applyFont="1" applyAlignment="1">
      <alignment/>
    </xf>
    <xf numFmtId="0" fontId="44" fillId="0" borderId="0" xfId="0" applyFont="1" applyAlignment="1">
      <alignment/>
    </xf>
    <xf numFmtId="0" fontId="47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 wrapText="1"/>
    </xf>
    <xf numFmtId="0" fontId="23" fillId="0" borderId="0" xfId="0" applyFont="1" applyAlignment="1">
      <alignment horizontal="center" wrapText="1"/>
    </xf>
    <xf numFmtId="0" fontId="29" fillId="0" borderId="0" xfId="0" applyFont="1" applyAlignment="1">
      <alignment horizontal="center" wrapText="1"/>
    </xf>
    <xf numFmtId="0" fontId="23" fillId="0" borderId="0" xfId="0" applyFont="1" applyAlignment="1">
      <alignment horizontal="left" vertical="top" wrapText="1"/>
    </xf>
    <xf numFmtId="0" fontId="11" fillId="0" borderId="49" xfId="0" applyFont="1" applyBorder="1" applyAlignment="1">
      <alignment horizontal="center"/>
    </xf>
    <xf numFmtId="0" fontId="32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11" fillId="0" borderId="103" xfId="0" applyFont="1" applyBorder="1" applyAlignment="1">
      <alignment horizontal="center" vertical="center" textRotation="90" wrapText="1"/>
    </xf>
    <xf numFmtId="0" fontId="11" fillId="0" borderId="101" xfId="0" applyFont="1" applyBorder="1" applyAlignment="1">
      <alignment horizontal="center"/>
    </xf>
    <xf numFmtId="0" fontId="10" fillId="0" borderId="75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10" fillId="0" borderId="73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26" fillId="0" borderId="44" xfId="0" applyFont="1" applyBorder="1" applyAlignment="1">
      <alignment horizontal="center" vertical="center" textRotation="90"/>
    </xf>
    <xf numFmtId="0" fontId="26" fillId="0" borderId="11" xfId="0" applyFont="1" applyBorder="1" applyAlignment="1">
      <alignment horizontal="center" vertical="center" textRotation="90"/>
    </xf>
    <xf numFmtId="0" fontId="26" fillId="0" borderId="24" xfId="0" applyFont="1" applyBorder="1" applyAlignment="1">
      <alignment horizontal="center" vertical="center" textRotation="90"/>
    </xf>
    <xf numFmtId="0" fontId="10" fillId="0" borderId="52" xfId="0" applyFont="1" applyFill="1" applyBorder="1" applyAlignment="1">
      <alignment horizontal="center"/>
    </xf>
    <xf numFmtId="0" fontId="26" fillId="0" borderId="98" xfId="0" applyFont="1" applyBorder="1" applyAlignment="1">
      <alignment horizontal="center"/>
    </xf>
    <xf numFmtId="0" fontId="27" fillId="0" borderId="96" xfId="0" applyFont="1" applyBorder="1" applyAlignment="1">
      <alignment horizontal="center" vertical="center" textRotation="90" wrapText="1"/>
    </xf>
    <xf numFmtId="0" fontId="27" fillId="0" borderId="97" xfId="0" applyFont="1" applyBorder="1" applyAlignment="1">
      <alignment horizontal="center" vertical="center" textRotation="90" wrapText="1"/>
    </xf>
    <xf numFmtId="0" fontId="11" fillId="0" borderId="95" xfId="0" applyFont="1" applyBorder="1" applyAlignment="1">
      <alignment horizontal="center" vertical="center" textRotation="90"/>
    </xf>
    <xf numFmtId="0" fontId="11" fillId="0" borderId="96" xfId="0" applyFont="1" applyBorder="1" applyAlignment="1">
      <alignment horizontal="center" vertical="center" textRotation="90"/>
    </xf>
    <xf numFmtId="0" fontId="11" fillId="0" borderId="97" xfId="0" applyFont="1" applyBorder="1" applyAlignment="1">
      <alignment horizontal="center" vertical="center" textRotation="90"/>
    </xf>
    <xf numFmtId="0" fontId="28" fillId="39" borderId="10" xfId="0" applyFont="1" applyFill="1" applyBorder="1" applyAlignment="1">
      <alignment horizontal="center" vertical="center" textRotation="90" wrapText="1"/>
    </xf>
    <xf numFmtId="0" fontId="28" fillId="39" borderId="65" xfId="0" applyFont="1" applyFill="1" applyBorder="1" applyAlignment="1">
      <alignment horizontal="center" vertical="center" textRotation="90" wrapText="1"/>
    </xf>
    <xf numFmtId="0" fontId="1" fillId="39" borderId="50" xfId="0" applyFont="1" applyFill="1" applyBorder="1" applyAlignment="1">
      <alignment horizontal="center"/>
    </xf>
    <xf numFmtId="0" fontId="0" fillId="39" borderId="98" xfId="0" applyFill="1" applyBorder="1" applyAlignment="1">
      <alignment/>
    </xf>
    <xf numFmtId="0" fontId="0" fillId="39" borderId="51" xfId="0" applyFill="1" applyBorder="1" applyAlignment="1">
      <alignment/>
    </xf>
    <xf numFmtId="0" fontId="28" fillId="39" borderId="44" xfId="0" applyFont="1" applyFill="1" applyBorder="1" applyAlignment="1">
      <alignment horizontal="center" vertical="center" wrapText="1"/>
    </xf>
    <xf numFmtId="0" fontId="28" fillId="39" borderId="11" xfId="0" applyFont="1" applyFill="1" applyBorder="1" applyAlignment="1">
      <alignment horizontal="center" vertical="center" wrapText="1"/>
    </xf>
    <xf numFmtId="0" fontId="28" fillId="39" borderId="10" xfId="0" applyFont="1" applyFill="1" applyBorder="1" applyAlignment="1">
      <alignment horizontal="center" vertical="center"/>
    </xf>
    <xf numFmtId="0" fontId="28" fillId="39" borderId="94" xfId="0" applyFont="1" applyFill="1" applyBorder="1" applyAlignment="1">
      <alignment horizontal="center" vertical="center"/>
    </xf>
    <xf numFmtId="0" fontId="28" fillId="39" borderId="23" xfId="0" applyFont="1" applyFill="1" applyBorder="1" applyAlignment="1">
      <alignment/>
    </xf>
    <xf numFmtId="0" fontId="28" fillId="39" borderId="20" xfId="0" applyFont="1" applyFill="1" applyBorder="1" applyAlignment="1">
      <alignment/>
    </xf>
    <xf numFmtId="0" fontId="38" fillId="0" borderId="74" xfId="0" applyFont="1" applyBorder="1" applyAlignment="1">
      <alignment horizontal="center"/>
    </xf>
    <xf numFmtId="0" fontId="38" fillId="0" borderId="75" xfId="0" applyFont="1" applyBorder="1" applyAlignment="1">
      <alignment horizontal="center"/>
    </xf>
    <xf numFmtId="0" fontId="28" fillId="39" borderId="94" xfId="0" applyFont="1" applyFill="1" applyBorder="1" applyAlignment="1">
      <alignment horizontal="center" vertical="center" wrapText="1"/>
    </xf>
    <xf numFmtId="0" fontId="28" fillId="39" borderId="23" xfId="0" applyFont="1" applyFill="1" applyBorder="1" applyAlignment="1">
      <alignment horizontal="center" vertical="center" wrapText="1"/>
    </xf>
    <xf numFmtId="0" fontId="28" fillId="39" borderId="20" xfId="0" applyFont="1" applyFill="1" applyBorder="1" applyAlignment="1">
      <alignment horizontal="center" vertical="center" wrapText="1"/>
    </xf>
    <xf numFmtId="0" fontId="28" fillId="39" borderId="21" xfId="0" applyFont="1" applyFill="1" applyBorder="1" applyAlignment="1">
      <alignment horizontal="center" vertical="center" textRotation="90" wrapText="1"/>
    </xf>
    <xf numFmtId="0" fontId="28" fillId="39" borderId="21" xfId="0" applyFont="1" applyFill="1" applyBorder="1" applyAlignment="1">
      <alignment horizontal="center" vertical="center" wrapText="1"/>
    </xf>
    <xf numFmtId="0" fontId="28" fillId="39" borderId="65" xfId="0" applyFont="1" applyFill="1" applyBorder="1" applyAlignment="1">
      <alignment horizontal="center" vertical="center" textRotation="90"/>
    </xf>
    <xf numFmtId="0" fontId="28" fillId="39" borderId="11" xfId="0" applyFont="1" applyFill="1" applyBorder="1" applyAlignment="1">
      <alignment horizontal="center" vertical="center" textRotation="90"/>
    </xf>
    <xf numFmtId="0" fontId="28" fillId="39" borderId="42" xfId="0" applyFont="1" applyFill="1" applyBorder="1" applyAlignment="1">
      <alignment horizontal="center" vertical="center" textRotation="90"/>
    </xf>
    <xf numFmtId="0" fontId="28" fillId="39" borderId="11" xfId="0" applyFont="1" applyFill="1" applyBorder="1" applyAlignment="1">
      <alignment/>
    </xf>
    <xf numFmtId="0" fontId="28" fillId="39" borderId="42" xfId="0" applyFont="1" applyFill="1" applyBorder="1" applyAlignment="1">
      <alignment/>
    </xf>
    <xf numFmtId="1" fontId="27" fillId="39" borderId="43" xfId="0" applyNumberFormat="1" applyFont="1" applyFill="1" applyBorder="1" applyAlignment="1">
      <alignment horizontal="center"/>
    </xf>
    <xf numFmtId="1" fontId="27" fillId="39" borderId="59" xfId="0" applyNumberFormat="1" applyFont="1" applyFill="1" applyBorder="1" applyAlignment="1">
      <alignment horizontal="center"/>
    </xf>
    <xf numFmtId="1" fontId="27" fillId="39" borderId="19" xfId="0" applyNumberFormat="1" applyFont="1" applyFill="1" applyBorder="1" applyAlignment="1">
      <alignment horizontal="center"/>
    </xf>
    <xf numFmtId="0" fontId="28" fillId="39" borderId="21" xfId="0" applyFont="1" applyFill="1" applyBorder="1" applyAlignment="1">
      <alignment horizontal="center" vertical="center" textRotation="90"/>
    </xf>
    <xf numFmtId="0" fontId="28" fillId="39" borderId="10" xfId="0" applyFont="1" applyFill="1" applyBorder="1" applyAlignment="1">
      <alignment horizontal="center" vertical="center" textRotation="90"/>
    </xf>
    <xf numFmtId="1" fontId="1" fillId="39" borderId="50" xfId="0" applyNumberFormat="1" applyFont="1" applyFill="1" applyBorder="1" applyAlignment="1">
      <alignment horizontal="center"/>
    </xf>
    <xf numFmtId="1" fontId="1" fillId="39" borderId="98" xfId="0" applyNumberFormat="1" applyFont="1" applyFill="1" applyBorder="1" applyAlignment="1">
      <alignment horizontal="center"/>
    </xf>
    <xf numFmtId="1" fontId="1" fillId="39" borderId="51" xfId="0" applyNumberFormat="1" applyFont="1" applyFill="1" applyBorder="1" applyAlignment="1">
      <alignment horizontal="center"/>
    </xf>
    <xf numFmtId="1" fontId="41" fillId="39" borderId="104" xfId="0" applyNumberFormat="1" applyFont="1" applyFill="1" applyBorder="1" applyAlignment="1">
      <alignment horizontal="left"/>
    </xf>
    <xf numFmtId="1" fontId="15" fillId="39" borderId="71" xfId="0" applyNumberFormat="1" applyFont="1" applyFill="1" applyBorder="1" applyAlignment="1">
      <alignment/>
    </xf>
    <xf numFmtId="1" fontId="15" fillId="39" borderId="105" xfId="0" applyNumberFormat="1" applyFont="1" applyFill="1" applyBorder="1" applyAlignment="1">
      <alignment/>
    </xf>
    <xf numFmtId="0" fontId="38" fillId="39" borderId="73" xfId="0" applyFont="1" applyFill="1" applyBorder="1" applyAlignment="1">
      <alignment vertical="center" wrapText="1"/>
    </xf>
    <xf numFmtId="0" fontId="38" fillId="39" borderId="74" xfId="0" applyFont="1" applyFill="1" applyBorder="1" applyAlignment="1">
      <alignment vertical="center" wrapText="1"/>
    </xf>
    <xf numFmtId="0" fontId="38" fillId="39" borderId="75" xfId="0" applyFont="1" applyFill="1" applyBorder="1" applyAlignment="1">
      <alignment vertical="center" wrapText="1"/>
    </xf>
    <xf numFmtId="0" fontId="38" fillId="39" borderId="52" xfId="0" applyFont="1" applyFill="1" applyBorder="1" applyAlignment="1">
      <alignment vertical="center" wrapText="1"/>
    </xf>
    <xf numFmtId="0" fontId="38" fillId="39" borderId="31" xfId="0" applyFont="1" applyFill="1" applyBorder="1" applyAlignment="1">
      <alignment vertical="center" wrapText="1"/>
    </xf>
    <xf numFmtId="0" fontId="38" fillId="39" borderId="13" xfId="0" applyFont="1" applyFill="1" applyBorder="1" applyAlignment="1">
      <alignment vertical="center" wrapText="1"/>
    </xf>
    <xf numFmtId="0" fontId="38" fillId="39" borderId="43" xfId="0" applyFont="1" applyFill="1" applyBorder="1" applyAlignment="1">
      <alignment horizontal="center" wrapText="1"/>
    </xf>
    <xf numFmtId="0" fontId="38" fillId="39" borderId="59" xfId="0" applyFont="1" applyFill="1" applyBorder="1" applyAlignment="1">
      <alignment horizontal="center" wrapText="1"/>
    </xf>
    <xf numFmtId="0" fontId="38" fillId="39" borderId="19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06" xfId="0" applyBorder="1" applyAlignment="1">
      <alignment horizontal="center"/>
    </xf>
    <xf numFmtId="0" fontId="0" fillId="0" borderId="10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6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497" t="s">
        <v>155</v>
      </c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150"/>
      <c r="O1" s="150"/>
      <c r="P1" s="150"/>
      <c r="Q1" s="151"/>
      <c r="R1" s="497"/>
      <c r="S1" s="497"/>
      <c r="T1" s="497"/>
      <c r="U1" s="497"/>
      <c r="V1" s="497"/>
      <c r="W1" s="497"/>
      <c r="X1" s="497"/>
      <c r="Y1" s="497"/>
      <c r="Z1" s="497"/>
      <c r="AA1" s="149"/>
      <c r="AB1" s="149"/>
      <c r="AC1" s="497"/>
      <c r="AD1" s="497"/>
      <c r="AE1" s="497"/>
      <c r="AF1" s="497"/>
      <c r="AG1" s="497"/>
      <c r="AH1" s="497"/>
      <c r="AI1" s="497"/>
      <c r="AJ1" s="497"/>
      <c r="AK1" s="497"/>
      <c r="AL1" s="149"/>
      <c r="AM1" s="155"/>
      <c r="AN1" s="497"/>
      <c r="AO1" s="497"/>
      <c r="AP1" s="497"/>
      <c r="AQ1" s="497"/>
      <c r="AR1" s="497"/>
      <c r="AS1" s="497"/>
      <c r="AT1" s="497"/>
      <c r="AU1" s="497"/>
      <c r="AV1" s="497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148"/>
      <c r="AC2" s="508"/>
      <c r="AD2" s="508"/>
      <c r="AE2" s="508"/>
      <c r="AF2" s="508"/>
      <c r="AG2" s="508"/>
      <c r="AH2" s="508"/>
      <c r="AI2" s="508"/>
      <c r="AJ2" s="508"/>
      <c r="AK2" s="508"/>
      <c r="AL2" s="508"/>
      <c r="AM2" s="156"/>
      <c r="AN2" s="509"/>
      <c r="AO2" s="509"/>
      <c r="AP2" s="509"/>
      <c r="AQ2" s="509"/>
      <c r="AR2" s="509"/>
      <c r="AS2" s="509"/>
      <c r="AT2" s="509"/>
      <c r="AU2" s="509"/>
      <c r="AV2" s="509"/>
      <c r="AW2" s="509"/>
      <c r="AX2" s="134"/>
      <c r="AY2" s="511" t="s">
        <v>156</v>
      </c>
      <c r="AZ2" s="511"/>
      <c r="BA2" s="511"/>
      <c r="BB2" s="511"/>
      <c r="BC2" s="511"/>
      <c r="BD2" s="511"/>
      <c r="BE2" s="511"/>
      <c r="BF2" s="511"/>
      <c r="BG2" s="511"/>
      <c r="BH2" s="511"/>
      <c r="BI2" s="511"/>
      <c r="BJ2" s="511"/>
      <c r="BK2" s="88"/>
    </row>
    <row r="3" spans="1:63" ht="18.75">
      <c r="A3" s="506" t="s">
        <v>228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89"/>
      <c r="Q3" s="8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140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140"/>
      <c r="AN3" s="498"/>
      <c r="AO3" s="498"/>
      <c r="AP3" s="498"/>
      <c r="AQ3" s="498"/>
      <c r="AR3" s="498"/>
      <c r="AS3" s="498"/>
      <c r="AT3" s="498"/>
      <c r="AU3" s="498"/>
      <c r="AV3" s="498"/>
      <c r="AW3" s="498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507" t="s">
        <v>158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89"/>
      <c r="Q4" s="89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147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154"/>
      <c r="AN4" s="498"/>
      <c r="AO4" s="498"/>
      <c r="AP4" s="498"/>
      <c r="AQ4" s="498"/>
      <c r="AR4" s="498"/>
      <c r="AS4" s="498"/>
      <c r="AT4" s="498"/>
      <c r="AU4" s="498"/>
      <c r="AV4" s="498"/>
      <c r="AW4" s="498"/>
      <c r="AX4" s="87"/>
      <c r="AY4" s="87"/>
      <c r="AZ4" s="87"/>
      <c r="BA4" s="87"/>
      <c r="BB4" s="512" t="s">
        <v>225</v>
      </c>
      <c r="BC4" s="513"/>
      <c r="BD4" s="513"/>
      <c r="BE4" s="513"/>
      <c r="BF4" s="513"/>
      <c r="BG4" s="513"/>
      <c r="BH4" s="513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514" t="s">
        <v>227</v>
      </c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  <c r="AF9" s="514"/>
      <c r="AG9" s="514"/>
      <c r="AH9" s="514"/>
      <c r="AI9" s="514"/>
      <c r="AJ9" s="514"/>
      <c r="AK9" s="514"/>
      <c r="AL9" s="514"/>
      <c r="AM9" s="514"/>
      <c r="AN9" s="514"/>
      <c r="AO9" s="514"/>
      <c r="AP9" s="514"/>
      <c r="AQ9" s="514"/>
      <c r="AR9" s="514"/>
      <c r="AS9" s="514"/>
      <c r="AT9" s="514"/>
      <c r="AU9" s="514"/>
      <c r="AV9" s="514"/>
      <c r="AW9" s="514"/>
      <c r="AX9" s="514"/>
      <c r="AY9" s="514"/>
      <c r="AZ9" s="514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226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>
      <c r="A14" s="500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159"/>
      <c r="I14" s="130"/>
      <c r="J14" s="161"/>
      <c r="K14" s="503" t="s">
        <v>169</v>
      </c>
      <c r="L14" s="504"/>
      <c r="M14" s="504"/>
      <c r="N14" s="505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503" t="s">
        <v>174</v>
      </c>
      <c r="AG14" s="504"/>
      <c r="AH14" s="504"/>
      <c r="AI14" s="504"/>
      <c r="AJ14" s="505"/>
      <c r="AK14" s="503" t="s">
        <v>175</v>
      </c>
      <c r="AL14" s="504"/>
      <c r="AM14" s="504"/>
      <c r="AN14" s="163"/>
      <c r="AO14" s="160" t="s">
        <v>176</v>
      </c>
      <c r="AP14" s="96"/>
      <c r="AQ14" s="96"/>
      <c r="AR14" s="96"/>
      <c r="AS14" s="503" t="s">
        <v>177</v>
      </c>
      <c r="AT14" s="504"/>
      <c r="AU14" s="504"/>
      <c r="AV14" s="504"/>
      <c r="AW14" s="505"/>
      <c r="AX14" s="160" t="s">
        <v>178</v>
      </c>
      <c r="AY14" s="96"/>
      <c r="AZ14" s="96"/>
      <c r="BA14" s="96"/>
      <c r="BB14" s="96" t="s">
        <v>179</v>
      </c>
      <c r="BC14" s="96" t="s">
        <v>180</v>
      </c>
      <c r="BD14" s="96" t="s">
        <v>181</v>
      </c>
      <c r="BE14" s="96" t="s">
        <v>182</v>
      </c>
      <c r="BF14" s="96" t="s">
        <v>183</v>
      </c>
      <c r="BG14" s="96" t="s">
        <v>184</v>
      </c>
      <c r="BH14" s="510" t="s">
        <v>185</v>
      </c>
      <c r="BI14" s="510" t="s">
        <v>186</v>
      </c>
      <c r="BJ14" s="510" t="s">
        <v>166</v>
      </c>
      <c r="BK14" s="88"/>
    </row>
    <row r="15" spans="1:63" ht="15">
      <c r="A15" s="501"/>
      <c r="B15" s="97">
        <v>3</v>
      </c>
      <c r="C15" s="97">
        <f>B15+7</f>
        <v>10</v>
      </c>
      <c r="D15" s="97">
        <f>C15+7</f>
        <v>17</v>
      </c>
      <c r="E15" s="97">
        <f>D15+7</f>
        <v>24</v>
      </c>
      <c r="F15" s="97">
        <v>1</v>
      </c>
      <c r="G15" s="97">
        <f>F15+7</f>
        <v>8</v>
      </c>
      <c r="H15" s="97">
        <f>G15+7</f>
        <v>15</v>
      </c>
      <c r="I15" s="97">
        <f>H15+7</f>
        <v>22</v>
      </c>
      <c r="J15" s="97">
        <f>I15+7</f>
        <v>29</v>
      </c>
      <c r="K15" s="97">
        <f>J17+1</f>
        <v>5</v>
      </c>
      <c r="L15" s="97">
        <f>K15+7</f>
        <v>12</v>
      </c>
      <c r="M15" s="97">
        <f>L15+7</f>
        <v>19</v>
      </c>
      <c r="N15" s="97">
        <f>M15+7</f>
        <v>26</v>
      </c>
      <c r="O15" s="97">
        <v>3</v>
      </c>
      <c r="P15" s="97">
        <f>O15+7</f>
        <v>10</v>
      </c>
      <c r="Q15" s="97">
        <f>P15+7</f>
        <v>17</v>
      </c>
      <c r="R15" s="97">
        <f>Q15+7</f>
        <v>24</v>
      </c>
      <c r="S15" s="97">
        <v>31</v>
      </c>
      <c r="T15" s="97">
        <f>S17+1</f>
        <v>7</v>
      </c>
      <c r="U15" s="97">
        <f>T16+1</f>
        <v>14</v>
      </c>
      <c r="V15" s="97">
        <f>U16+1</f>
        <v>21</v>
      </c>
      <c r="W15" s="97">
        <v>28</v>
      </c>
      <c r="X15" s="97">
        <f>W17+1</f>
        <v>4</v>
      </c>
      <c r="Y15" s="97">
        <f>X16+1</f>
        <v>11</v>
      </c>
      <c r="Z15" s="97">
        <f>Y16+1</f>
        <v>18</v>
      </c>
      <c r="AA15" s="97">
        <v>25</v>
      </c>
      <c r="AB15" s="97">
        <f>AA17+1</f>
        <v>4</v>
      </c>
      <c r="AC15" s="97">
        <f>AB16+1</f>
        <v>11</v>
      </c>
      <c r="AD15" s="97">
        <f>AC16+1</f>
        <v>18</v>
      </c>
      <c r="AE15" s="97">
        <f>AD16+1</f>
        <v>25</v>
      </c>
      <c r="AF15" s="97">
        <v>1</v>
      </c>
      <c r="AG15" s="97">
        <f>AF16+1</f>
        <v>8</v>
      </c>
      <c r="AH15" s="97">
        <f>AG16+1</f>
        <v>15</v>
      </c>
      <c r="AI15" s="97">
        <f>AH16+1</f>
        <v>22</v>
      </c>
      <c r="AJ15" s="97">
        <v>29</v>
      </c>
      <c r="AK15" s="97">
        <f>AJ17+1</f>
        <v>6</v>
      </c>
      <c r="AL15" s="97">
        <f>AK16+1</f>
        <v>13</v>
      </c>
      <c r="AM15" s="97">
        <f>AL16+1</f>
        <v>20</v>
      </c>
      <c r="AN15" s="97">
        <f>AM16+1</f>
        <v>27</v>
      </c>
      <c r="AO15" s="97">
        <f>AN17+1</f>
        <v>3</v>
      </c>
      <c r="AP15" s="97">
        <f>AO16+1</f>
        <v>10</v>
      </c>
      <c r="AQ15" s="97">
        <f>AP16+1</f>
        <v>17</v>
      </c>
      <c r="AR15" s="97">
        <f>AQ16+1</f>
        <v>24</v>
      </c>
      <c r="AS15" s="97">
        <v>1</v>
      </c>
      <c r="AT15" s="97">
        <f>AS16+1</f>
        <v>8</v>
      </c>
      <c r="AU15" s="97">
        <f>AT16+1</f>
        <v>15</v>
      </c>
      <c r="AV15" s="97">
        <f>AU16+1</f>
        <v>22</v>
      </c>
      <c r="AW15" s="97">
        <f>AV16+1</f>
        <v>29</v>
      </c>
      <c r="AX15" s="97">
        <v>5</v>
      </c>
      <c r="AY15" s="97">
        <f>AX16+1</f>
        <v>12</v>
      </c>
      <c r="AZ15" s="97">
        <f>AY16+1</f>
        <v>19</v>
      </c>
      <c r="BA15" s="97">
        <v>26</v>
      </c>
      <c r="BB15" s="98" t="s">
        <v>189</v>
      </c>
      <c r="BC15" s="98" t="s">
        <v>190</v>
      </c>
      <c r="BD15" s="98" t="s">
        <v>191</v>
      </c>
      <c r="BE15" s="98" t="s">
        <v>191</v>
      </c>
      <c r="BF15" s="98" t="s">
        <v>192</v>
      </c>
      <c r="BG15" s="99" t="s">
        <v>10</v>
      </c>
      <c r="BH15" s="501"/>
      <c r="BI15" s="501"/>
      <c r="BJ15" s="501"/>
      <c r="BK15" s="88"/>
    </row>
    <row r="16" spans="1:63" ht="15">
      <c r="A16" s="501"/>
      <c r="B16" s="97">
        <f aca="true" t="shared" si="0" ref="B16:I16">B15+6</f>
        <v>9</v>
      </c>
      <c r="C16" s="97">
        <f t="shared" si="0"/>
        <v>16</v>
      </c>
      <c r="D16" s="97">
        <f t="shared" si="0"/>
        <v>23</v>
      </c>
      <c r="E16" s="97">
        <f t="shared" si="0"/>
        <v>30</v>
      </c>
      <c r="F16" s="97">
        <f t="shared" si="0"/>
        <v>7</v>
      </c>
      <c r="G16" s="97">
        <f t="shared" si="0"/>
        <v>14</v>
      </c>
      <c r="H16" s="97">
        <f t="shared" si="0"/>
        <v>21</v>
      </c>
      <c r="I16" s="97">
        <f t="shared" si="0"/>
        <v>28</v>
      </c>
      <c r="J16" s="97" t="s">
        <v>221</v>
      </c>
      <c r="K16" s="97">
        <f>K15+6</f>
        <v>11</v>
      </c>
      <c r="L16" s="97">
        <f>L15+6</f>
        <v>18</v>
      </c>
      <c r="M16" s="97">
        <f>M15+6</f>
        <v>25</v>
      </c>
      <c r="N16" s="97" t="s">
        <v>222</v>
      </c>
      <c r="O16" s="97">
        <f>O15+6</f>
        <v>9</v>
      </c>
      <c r="P16" s="97">
        <f>P15+6</f>
        <v>16</v>
      </c>
      <c r="Q16" s="97">
        <f>Q15+6</f>
        <v>23</v>
      </c>
      <c r="R16" s="97">
        <v>30</v>
      </c>
      <c r="S16" s="97" t="s">
        <v>198</v>
      </c>
      <c r="T16" s="97">
        <f>T15+6</f>
        <v>13</v>
      </c>
      <c r="U16" s="97">
        <f>U15+6</f>
        <v>20</v>
      </c>
      <c r="V16" s="97">
        <f>V15+6</f>
        <v>27</v>
      </c>
      <c r="W16" s="97" t="s">
        <v>188</v>
      </c>
      <c r="X16" s="97">
        <f>X15+6</f>
        <v>10</v>
      </c>
      <c r="Y16" s="97">
        <f>Y15+6</f>
        <v>17</v>
      </c>
      <c r="Z16" s="97">
        <f>Z15+6</f>
        <v>24</v>
      </c>
      <c r="AA16" s="97" t="s">
        <v>201</v>
      </c>
      <c r="AB16" s="97">
        <f>AB15+6</f>
        <v>10</v>
      </c>
      <c r="AC16" s="97">
        <f>AC15+6</f>
        <v>17</v>
      </c>
      <c r="AD16" s="97">
        <f>AD15+6</f>
        <v>24</v>
      </c>
      <c r="AE16" s="97">
        <v>31</v>
      </c>
      <c r="AF16" s="97">
        <f>AF15+6</f>
        <v>7</v>
      </c>
      <c r="AG16" s="97">
        <f>AG15+6</f>
        <v>14</v>
      </c>
      <c r="AH16" s="97">
        <f>AH15+6</f>
        <v>21</v>
      </c>
      <c r="AI16" s="97">
        <f>AI15+6</f>
        <v>28</v>
      </c>
      <c r="AJ16" s="97" t="s">
        <v>195</v>
      </c>
      <c r="AK16" s="97">
        <f>AK15+6</f>
        <v>12</v>
      </c>
      <c r="AL16" s="97">
        <f>AL15+6</f>
        <v>19</v>
      </c>
      <c r="AM16" s="97">
        <f>AM15+6</f>
        <v>26</v>
      </c>
      <c r="AN16" s="97" t="s">
        <v>204</v>
      </c>
      <c r="AO16" s="97">
        <f>AO15+6</f>
        <v>9</v>
      </c>
      <c r="AP16" s="97">
        <f>AP15+6</f>
        <v>16</v>
      </c>
      <c r="AQ16" s="97">
        <f>AQ15+6</f>
        <v>23</v>
      </c>
      <c r="AR16" s="97">
        <v>30</v>
      </c>
      <c r="AS16" s="97">
        <f>AS15+6</f>
        <v>7</v>
      </c>
      <c r="AT16" s="97">
        <f>AT15+6</f>
        <v>14</v>
      </c>
      <c r="AU16" s="97">
        <f>AU15+6</f>
        <v>21</v>
      </c>
      <c r="AV16" s="97">
        <f>AV15+6</f>
        <v>28</v>
      </c>
      <c r="AW16" s="97" t="s">
        <v>196</v>
      </c>
      <c r="AX16" s="97">
        <f>AX15+6</f>
        <v>11</v>
      </c>
      <c r="AY16" s="97">
        <f>AY15+6</f>
        <v>18</v>
      </c>
      <c r="AZ16" s="97">
        <f>AZ15+6</f>
        <v>25</v>
      </c>
      <c r="BA16" s="97" t="s">
        <v>221</v>
      </c>
      <c r="BB16" s="98" t="s">
        <v>193</v>
      </c>
      <c r="BC16" s="100"/>
      <c r="BD16" s="100"/>
      <c r="BE16" s="100"/>
      <c r="BF16" s="98" t="s">
        <v>194</v>
      </c>
      <c r="BG16" s="100"/>
      <c r="BH16" s="501"/>
      <c r="BI16" s="501"/>
      <c r="BJ16" s="501"/>
      <c r="BK16" s="88"/>
    </row>
    <row r="17" spans="1:63" ht="15.75" thickBot="1">
      <c r="A17" s="502"/>
      <c r="B17" s="101"/>
      <c r="C17" s="101"/>
      <c r="D17" s="101"/>
      <c r="E17" s="101"/>
      <c r="F17" s="101"/>
      <c r="G17" s="101"/>
      <c r="H17" s="101"/>
      <c r="I17" s="102"/>
      <c r="J17" s="101">
        <v>4</v>
      </c>
      <c r="K17" s="101"/>
      <c r="L17" s="101"/>
      <c r="M17" s="101"/>
      <c r="N17" s="101">
        <v>2</v>
      </c>
      <c r="O17" s="101"/>
      <c r="P17" s="101"/>
      <c r="Q17" s="101"/>
      <c r="R17" s="102"/>
      <c r="S17" s="139">
        <v>6</v>
      </c>
      <c r="T17" s="139"/>
      <c r="U17" s="139"/>
      <c r="V17" s="101"/>
      <c r="W17" s="102">
        <v>3</v>
      </c>
      <c r="X17" s="101"/>
      <c r="Y17" s="101"/>
      <c r="Z17" s="101"/>
      <c r="AA17" s="102">
        <v>3</v>
      </c>
      <c r="AB17" s="101"/>
      <c r="AC17" s="101"/>
      <c r="AD17" s="101"/>
      <c r="AE17" s="102"/>
      <c r="AF17" s="101"/>
      <c r="AG17" s="101"/>
      <c r="AH17" s="101"/>
      <c r="AI17" s="102"/>
      <c r="AJ17" s="101">
        <v>5</v>
      </c>
      <c r="AK17" s="101"/>
      <c r="AL17" s="101"/>
      <c r="AM17" s="101"/>
      <c r="AN17" s="101">
        <v>2</v>
      </c>
      <c r="AO17" s="101"/>
      <c r="AP17" s="101"/>
      <c r="AQ17" s="101"/>
      <c r="AR17" s="102"/>
      <c r="AS17" s="101"/>
      <c r="AT17" s="101"/>
      <c r="AU17" s="101"/>
      <c r="AV17" s="102"/>
      <c r="AW17" s="101">
        <v>4</v>
      </c>
      <c r="AX17" s="101"/>
      <c r="AY17" s="101"/>
      <c r="AZ17" s="101"/>
      <c r="BA17" s="164">
        <v>1</v>
      </c>
      <c r="BB17" s="102" t="s">
        <v>197</v>
      </c>
      <c r="BC17" s="101"/>
      <c r="BD17" s="101"/>
      <c r="BE17" s="101"/>
      <c r="BF17" s="101"/>
      <c r="BG17" s="101"/>
      <c r="BH17" s="502"/>
      <c r="BI17" s="502"/>
      <c r="BJ17" s="502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17</v>
      </c>
      <c r="J18" s="105"/>
      <c r="K18" s="104"/>
      <c r="L18" s="104"/>
      <c r="M18" s="104"/>
      <c r="N18" s="104"/>
      <c r="O18" s="104"/>
      <c r="P18" s="138"/>
      <c r="Q18" s="138"/>
      <c r="R18" s="138"/>
      <c r="S18" s="143" t="s">
        <v>217</v>
      </c>
      <c r="T18" s="138" t="s">
        <v>216</v>
      </c>
      <c r="U18" s="138" t="s">
        <v>216</v>
      </c>
      <c r="V18" s="138" t="s">
        <v>216</v>
      </c>
      <c r="W18" s="143" t="s">
        <v>217</v>
      </c>
      <c r="X18" s="166"/>
      <c r="Y18" s="104"/>
      <c r="Z18" s="104"/>
      <c r="AA18" s="104"/>
      <c r="AB18" s="166">
        <v>9</v>
      </c>
      <c r="AC18" s="138"/>
      <c r="AD18" s="143"/>
      <c r="AE18" s="104"/>
      <c r="AF18" s="138"/>
      <c r="AG18" s="138" t="s">
        <v>216</v>
      </c>
      <c r="AH18" s="143"/>
      <c r="AI18" s="104"/>
      <c r="AJ18" s="107"/>
      <c r="AK18" s="104"/>
      <c r="AL18" s="107">
        <v>9</v>
      </c>
      <c r="AM18" s="107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41" t="s">
        <v>217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35</v>
      </c>
      <c r="BC18" s="105">
        <v>6</v>
      </c>
      <c r="BD18" s="105">
        <v>3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17</v>
      </c>
      <c r="J19" s="113"/>
      <c r="K19" s="112"/>
      <c r="L19" s="112"/>
      <c r="M19" s="112"/>
      <c r="N19" s="112"/>
      <c r="O19" s="112"/>
      <c r="P19" s="137"/>
      <c r="Q19" s="137"/>
      <c r="R19" s="137"/>
      <c r="S19" s="144" t="s">
        <v>217</v>
      </c>
      <c r="T19" s="137" t="s">
        <v>216</v>
      </c>
      <c r="U19" s="137" t="s">
        <v>216</v>
      </c>
      <c r="V19" s="137" t="s">
        <v>216</v>
      </c>
      <c r="W19" s="144" t="s">
        <v>217</v>
      </c>
      <c r="X19" s="167"/>
      <c r="Y19" s="112"/>
      <c r="Z19" s="112"/>
      <c r="AA19" s="112"/>
      <c r="AB19" s="167">
        <v>9</v>
      </c>
      <c r="AC19" s="137"/>
      <c r="AD19" s="144"/>
      <c r="AE19" s="112"/>
      <c r="AF19" s="137"/>
      <c r="AG19" s="137" t="s">
        <v>216</v>
      </c>
      <c r="AH19" s="144"/>
      <c r="AI19" s="112"/>
      <c r="AJ19" s="115"/>
      <c r="AK19" s="112"/>
      <c r="AL19" s="115">
        <v>9</v>
      </c>
      <c r="AM19" s="115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142" t="s">
        <v>217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35</v>
      </c>
      <c r="BC19" s="113">
        <v>6</v>
      </c>
      <c r="BD19" s="113">
        <v>3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17</v>
      </c>
      <c r="J20" s="113"/>
      <c r="K20" s="112"/>
      <c r="L20" s="112"/>
      <c r="M20" s="112"/>
      <c r="N20" s="112"/>
      <c r="O20" s="112"/>
      <c r="P20" s="137"/>
      <c r="Q20" s="137"/>
      <c r="R20" s="137"/>
      <c r="S20" s="144" t="s">
        <v>217</v>
      </c>
      <c r="T20" s="137" t="s">
        <v>216</v>
      </c>
      <c r="U20" s="137" t="s">
        <v>216</v>
      </c>
      <c r="V20" s="137" t="s">
        <v>216</v>
      </c>
      <c r="W20" s="144" t="s">
        <v>217</v>
      </c>
      <c r="X20" s="167"/>
      <c r="Y20" s="112"/>
      <c r="Z20" s="112"/>
      <c r="AA20" s="112"/>
      <c r="AB20" s="167">
        <v>9</v>
      </c>
      <c r="AC20" s="137"/>
      <c r="AD20" s="144"/>
      <c r="AE20" s="112"/>
      <c r="AF20" s="137"/>
      <c r="AG20" s="137" t="s">
        <v>216</v>
      </c>
      <c r="AH20" s="144"/>
      <c r="AI20" s="112"/>
      <c r="AJ20" s="115"/>
      <c r="AK20" s="112"/>
      <c r="AL20" s="115">
        <v>9</v>
      </c>
      <c r="AM20" s="115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35</v>
      </c>
      <c r="BC20" s="113">
        <v>6</v>
      </c>
      <c r="BD20" s="116"/>
      <c r="BE20" s="113">
        <v>4</v>
      </c>
      <c r="BF20" s="116"/>
      <c r="BG20" s="116"/>
      <c r="BH20" s="113">
        <v>7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17</v>
      </c>
      <c r="J21" s="113"/>
      <c r="K21" s="112"/>
      <c r="L21" s="112"/>
      <c r="M21" s="112"/>
      <c r="N21" s="112"/>
      <c r="O21" s="112"/>
      <c r="P21" s="137"/>
      <c r="Q21" s="137"/>
      <c r="R21" s="137"/>
      <c r="S21" s="144" t="s">
        <v>217</v>
      </c>
      <c r="T21" s="137" t="s">
        <v>216</v>
      </c>
      <c r="U21" s="137" t="s">
        <v>216</v>
      </c>
      <c r="V21" s="137" t="s">
        <v>216</v>
      </c>
      <c r="W21" s="144" t="s">
        <v>217</v>
      </c>
      <c r="X21" s="167"/>
      <c r="Y21" s="112"/>
      <c r="Z21" s="112"/>
      <c r="AA21" s="112"/>
      <c r="AB21" s="167">
        <v>9</v>
      </c>
      <c r="AC21" s="137"/>
      <c r="AD21" s="144"/>
      <c r="AE21" s="112"/>
      <c r="AF21" s="137"/>
      <c r="AG21" s="137" t="s">
        <v>216</v>
      </c>
      <c r="AH21" s="144"/>
      <c r="AI21" s="112"/>
      <c r="AJ21" s="115"/>
      <c r="AK21" s="112"/>
      <c r="AL21" s="115">
        <v>9</v>
      </c>
      <c r="AM21" s="115"/>
      <c r="AN21" s="114"/>
      <c r="AO21" s="114"/>
      <c r="AP21" s="114"/>
      <c r="AQ21" s="114" t="s">
        <v>216</v>
      </c>
      <c r="AR21" s="114" t="s">
        <v>216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35</v>
      </c>
      <c r="BC21" s="113">
        <v>6</v>
      </c>
      <c r="BD21" s="116"/>
      <c r="BE21" s="113">
        <v>3</v>
      </c>
      <c r="BF21" s="116"/>
      <c r="BG21" s="113">
        <v>1</v>
      </c>
      <c r="BH21" s="113">
        <v>7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1" ref="BB23:BI23">SUM(BB18:BB22)</f>
        <v>140</v>
      </c>
      <c r="BC23" s="121">
        <f t="shared" si="1"/>
        <v>24</v>
      </c>
      <c r="BD23" s="121">
        <f t="shared" si="1"/>
        <v>6</v>
      </c>
      <c r="BE23" s="121">
        <f t="shared" si="1"/>
        <v>7</v>
      </c>
      <c r="BF23" s="121">
        <f t="shared" si="1"/>
        <v>0</v>
      </c>
      <c r="BG23" s="121">
        <f t="shared" si="1"/>
        <v>1</v>
      </c>
      <c r="BH23" s="121">
        <f t="shared" si="1"/>
        <v>30</v>
      </c>
      <c r="BI23" s="121">
        <f t="shared" si="1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26">
    <mergeCell ref="AN1:AV1"/>
    <mergeCell ref="AN2:AW2"/>
    <mergeCell ref="BJ14:BJ17"/>
    <mergeCell ref="AY2:BJ2"/>
    <mergeCell ref="BB4:BH4"/>
    <mergeCell ref="BH14:BH17"/>
    <mergeCell ref="BI14:BI17"/>
    <mergeCell ref="T9:AZ9"/>
    <mergeCell ref="AC4:AL4"/>
    <mergeCell ref="AN4:AW4"/>
    <mergeCell ref="AK14:AM14"/>
    <mergeCell ref="AS14:AW14"/>
    <mergeCell ref="AN3:AW3"/>
    <mergeCell ref="R2:AA2"/>
    <mergeCell ref="AC2:AL2"/>
    <mergeCell ref="AF14:AJ14"/>
    <mergeCell ref="AC1:AK1"/>
    <mergeCell ref="R4:AA4"/>
    <mergeCell ref="R3:AA3"/>
    <mergeCell ref="AC3:AL3"/>
    <mergeCell ref="A14:A17"/>
    <mergeCell ref="B1:M1"/>
    <mergeCell ref="R1:Z1"/>
    <mergeCell ref="K14:N14"/>
    <mergeCell ref="A3:O3"/>
    <mergeCell ref="A4:O4"/>
  </mergeCells>
  <printOptions horizontalCentered="1"/>
  <pageMargins left="0" right="0" top="0.7086614173228347" bottom="0" header="0.5118110236220472" footer="0.5118110236220472"/>
  <pageSetup fitToHeight="1" fitToWidth="1" horizontalDpi="600" verticalDpi="600" orientation="portrait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showZeros="0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>
      <c r="A1" s="146" t="s">
        <v>7</v>
      </c>
      <c r="B1" s="497" t="s">
        <v>155</v>
      </c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150"/>
      <c r="O1" s="150"/>
      <c r="P1" s="150"/>
      <c r="Q1" s="151"/>
      <c r="R1" s="497"/>
      <c r="S1" s="497"/>
      <c r="T1" s="497"/>
      <c r="U1" s="497"/>
      <c r="V1" s="497"/>
      <c r="W1" s="497"/>
      <c r="X1" s="497"/>
      <c r="Y1" s="497"/>
      <c r="Z1" s="497"/>
      <c r="AA1" s="149"/>
      <c r="AB1" s="149"/>
      <c r="AC1" s="497"/>
      <c r="AD1" s="497"/>
      <c r="AE1" s="497"/>
      <c r="AF1" s="497"/>
      <c r="AG1" s="497"/>
      <c r="AH1" s="497"/>
      <c r="AI1" s="497"/>
      <c r="AJ1" s="497"/>
      <c r="AK1" s="497"/>
      <c r="AL1" s="149"/>
      <c r="AM1" s="155"/>
      <c r="AN1" s="497"/>
      <c r="AO1" s="497"/>
      <c r="AP1" s="497"/>
      <c r="AQ1" s="497"/>
      <c r="AR1" s="497"/>
      <c r="AS1" s="497"/>
      <c r="AT1" s="497"/>
      <c r="AU1" s="497"/>
      <c r="AV1" s="497"/>
      <c r="AW1" s="149"/>
      <c r="AX1" s="87"/>
      <c r="AY1" s="87"/>
      <c r="AZ1" s="133"/>
      <c r="BA1" s="133"/>
      <c r="BB1" s="133" t="s">
        <v>214</v>
      </c>
      <c r="BC1" s="133"/>
      <c r="BD1" s="133"/>
      <c r="BE1" s="133"/>
      <c r="BF1" s="133"/>
      <c r="BG1" s="133"/>
      <c r="BH1" s="133"/>
      <c r="BI1" s="133"/>
      <c r="BJ1" s="133"/>
      <c r="BK1" s="88"/>
    </row>
    <row r="2" spans="1:63" ht="18" customHeight="1">
      <c r="A2" s="152" t="s">
        <v>219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1"/>
      <c r="O2" s="151"/>
      <c r="P2" s="151"/>
      <c r="Q2" s="151"/>
      <c r="R2" s="508"/>
      <c r="S2" s="508"/>
      <c r="T2" s="508"/>
      <c r="U2" s="508"/>
      <c r="V2" s="508"/>
      <c r="W2" s="508"/>
      <c r="X2" s="508"/>
      <c r="Y2" s="508"/>
      <c r="Z2" s="508"/>
      <c r="AA2" s="508"/>
      <c r="AB2" s="148"/>
      <c r="AC2" s="508"/>
      <c r="AD2" s="508"/>
      <c r="AE2" s="508"/>
      <c r="AF2" s="508"/>
      <c r="AG2" s="508"/>
      <c r="AH2" s="508"/>
      <c r="AI2" s="508"/>
      <c r="AJ2" s="508"/>
      <c r="AK2" s="508"/>
      <c r="AL2" s="508"/>
      <c r="AM2" s="156"/>
      <c r="AN2" s="509"/>
      <c r="AO2" s="509"/>
      <c r="AP2" s="509"/>
      <c r="AQ2" s="509"/>
      <c r="AR2" s="509"/>
      <c r="AS2" s="509"/>
      <c r="AT2" s="509"/>
      <c r="AU2" s="509"/>
      <c r="AV2" s="509"/>
      <c r="AW2" s="509"/>
      <c r="AX2" s="134"/>
      <c r="AY2" s="511" t="s">
        <v>156</v>
      </c>
      <c r="AZ2" s="511"/>
      <c r="BA2" s="511"/>
      <c r="BB2" s="511"/>
      <c r="BC2" s="511"/>
      <c r="BD2" s="511"/>
      <c r="BE2" s="511"/>
      <c r="BF2" s="511"/>
      <c r="BG2" s="511"/>
      <c r="BH2" s="511"/>
      <c r="BI2" s="511"/>
      <c r="BJ2" s="511"/>
      <c r="BK2" s="88"/>
    </row>
    <row r="3" spans="1:63" ht="18.75">
      <c r="A3" s="506" t="s">
        <v>247</v>
      </c>
      <c r="B3" s="506"/>
      <c r="C3" s="506"/>
      <c r="D3" s="506"/>
      <c r="E3" s="506"/>
      <c r="F3" s="506"/>
      <c r="G3" s="506"/>
      <c r="H3" s="506"/>
      <c r="I3" s="506"/>
      <c r="J3" s="506"/>
      <c r="K3" s="506"/>
      <c r="L3" s="506"/>
      <c r="M3" s="506"/>
      <c r="N3" s="506"/>
      <c r="O3" s="506"/>
      <c r="P3" s="89"/>
      <c r="Q3" s="89"/>
      <c r="R3" s="499"/>
      <c r="S3" s="499"/>
      <c r="T3" s="499"/>
      <c r="U3" s="499"/>
      <c r="V3" s="499"/>
      <c r="W3" s="499"/>
      <c r="X3" s="499"/>
      <c r="Y3" s="499"/>
      <c r="Z3" s="499"/>
      <c r="AA3" s="499"/>
      <c r="AB3" s="140"/>
      <c r="AC3" s="498"/>
      <c r="AD3" s="498"/>
      <c r="AE3" s="498"/>
      <c r="AF3" s="498"/>
      <c r="AG3" s="498"/>
      <c r="AH3" s="498"/>
      <c r="AI3" s="498"/>
      <c r="AJ3" s="498"/>
      <c r="AK3" s="498"/>
      <c r="AL3" s="498"/>
      <c r="AM3" s="140"/>
      <c r="AN3" s="498"/>
      <c r="AO3" s="498"/>
      <c r="AP3" s="498"/>
      <c r="AQ3" s="498"/>
      <c r="AR3" s="498"/>
      <c r="AS3" s="498"/>
      <c r="AT3" s="498"/>
      <c r="AU3" s="498"/>
      <c r="AV3" s="498"/>
      <c r="AW3" s="498"/>
      <c r="AX3" s="87"/>
      <c r="AY3" s="87"/>
      <c r="AZ3" s="87"/>
      <c r="BA3" s="87"/>
      <c r="BB3" s="85" t="s">
        <v>157</v>
      </c>
      <c r="BC3" s="85"/>
      <c r="BD3" s="85"/>
      <c r="BE3" s="87" t="s">
        <v>229</v>
      </c>
      <c r="BF3" s="90"/>
      <c r="BG3" s="90"/>
      <c r="BH3" s="90"/>
      <c r="BI3" s="87"/>
      <c r="BJ3" s="87"/>
      <c r="BK3" s="88"/>
    </row>
    <row r="4" spans="1:63" ht="18.75">
      <c r="A4" s="507" t="s">
        <v>158</v>
      </c>
      <c r="B4" s="507"/>
      <c r="C4" s="507"/>
      <c r="D4" s="507"/>
      <c r="E4" s="507"/>
      <c r="F4" s="507"/>
      <c r="G4" s="507"/>
      <c r="H4" s="507"/>
      <c r="I4" s="507"/>
      <c r="J4" s="507"/>
      <c r="K4" s="507"/>
      <c r="L4" s="507"/>
      <c r="M4" s="507"/>
      <c r="N4" s="507"/>
      <c r="O4" s="507"/>
      <c r="P4" s="89"/>
      <c r="Q4" s="89"/>
      <c r="R4" s="498"/>
      <c r="S4" s="498"/>
      <c r="T4" s="498"/>
      <c r="U4" s="498"/>
      <c r="V4" s="498"/>
      <c r="W4" s="498"/>
      <c r="X4" s="498"/>
      <c r="Y4" s="498"/>
      <c r="Z4" s="498"/>
      <c r="AA4" s="498"/>
      <c r="AB4" s="147"/>
      <c r="AC4" s="498"/>
      <c r="AD4" s="498"/>
      <c r="AE4" s="498"/>
      <c r="AF4" s="498"/>
      <c r="AG4" s="498"/>
      <c r="AH4" s="498"/>
      <c r="AI4" s="498"/>
      <c r="AJ4" s="498"/>
      <c r="AK4" s="498"/>
      <c r="AL4" s="498"/>
      <c r="AM4" s="154"/>
      <c r="AN4" s="498"/>
      <c r="AO4" s="498"/>
      <c r="AP4" s="498"/>
      <c r="AQ4" s="498"/>
      <c r="AR4" s="498"/>
      <c r="AS4" s="498"/>
      <c r="AT4" s="498"/>
      <c r="AU4" s="498"/>
      <c r="AV4" s="498"/>
      <c r="AW4" s="498"/>
      <c r="AX4" s="87"/>
      <c r="AY4" s="87"/>
      <c r="AZ4" s="87"/>
      <c r="BA4" s="87"/>
      <c r="BB4" s="512" t="s">
        <v>225</v>
      </c>
      <c r="BC4" s="513"/>
      <c r="BD4" s="513"/>
      <c r="BE4" s="513"/>
      <c r="BF4" s="513"/>
      <c r="BG4" s="513"/>
      <c r="BH4" s="513"/>
      <c r="BI4" s="87"/>
      <c r="BJ4" s="87"/>
      <c r="BK4" s="88"/>
    </row>
    <row r="5" spans="1:63" ht="18.75">
      <c r="A5" s="87"/>
      <c r="B5" s="8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6"/>
      <c r="S5" s="86"/>
      <c r="T5" s="87"/>
      <c r="U5" s="147"/>
      <c r="V5" s="147"/>
      <c r="W5" s="147"/>
      <c r="X5" s="147"/>
      <c r="Y5" s="147"/>
      <c r="Z5" s="147"/>
      <c r="AA5" s="147"/>
      <c r="AB5" s="147"/>
      <c r="AC5" s="147"/>
      <c r="AD5" s="14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135"/>
      <c r="BC5" s="136"/>
      <c r="BD5" s="136"/>
      <c r="BE5" s="136"/>
      <c r="BF5" s="136"/>
      <c r="BG5" s="136"/>
      <c r="BH5" s="136"/>
      <c r="BI5" s="87"/>
      <c r="BJ5" s="87"/>
      <c r="BK5" s="88"/>
    </row>
    <row r="6" spans="1:63" ht="15.75">
      <c r="A6" s="87"/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91"/>
      <c r="S6" s="91"/>
      <c r="T6" s="92" t="s">
        <v>223</v>
      </c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87" t="s">
        <v>159</v>
      </c>
      <c r="BC6" s="87"/>
      <c r="BD6" s="87"/>
      <c r="BE6" s="87"/>
      <c r="BF6" s="87"/>
      <c r="BG6" s="87"/>
      <c r="BH6" s="87"/>
      <c r="BI6" s="87"/>
      <c r="BJ6" s="87"/>
      <c r="BK6" s="88"/>
    </row>
    <row r="7" spans="1:63" ht="15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92" t="s">
        <v>160</v>
      </c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87" t="s">
        <v>159</v>
      </c>
      <c r="BC7" s="87"/>
      <c r="BD7" s="87"/>
      <c r="BE7" s="87"/>
      <c r="BF7" s="87"/>
      <c r="BG7" s="87"/>
      <c r="BH7" s="87"/>
      <c r="BI7" s="87"/>
      <c r="BJ7" s="87"/>
      <c r="BK7" s="88"/>
    </row>
    <row r="8" spans="1:63" ht="27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91"/>
      <c r="S8" s="91"/>
      <c r="T8" s="94" t="s">
        <v>215</v>
      </c>
      <c r="U8" s="95"/>
      <c r="V8" s="95"/>
      <c r="W8" s="95"/>
      <c r="X8" s="95"/>
      <c r="Y8" s="95"/>
      <c r="Z8" s="95"/>
      <c r="AA8" s="95"/>
      <c r="AB8" s="95"/>
      <c r="AC8" s="95"/>
      <c r="AD8" s="95"/>
      <c r="AE8" s="95"/>
      <c r="AF8" s="95"/>
      <c r="AG8" s="95"/>
      <c r="AH8" s="95"/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0" t="s">
        <v>159</v>
      </c>
      <c r="BC8" s="87"/>
      <c r="BD8" s="87"/>
      <c r="BE8" s="87"/>
      <c r="BF8" s="87"/>
      <c r="BG8" s="87"/>
      <c r="BH8" s="87"/>
      <c r="BI8" s="87"/>
      <c r="BJ8" s="87"/>
      <c r="BK8" s="88"/>
    </row>
    <row r="9" spans="1:63" ht="15.75">
      <c r="A9" s="87"/>
      <c r="B9" s="93"/>
      <c r="C9" s="87"/>
      <c r="D9" s="93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514" t="s">
        <v>227</v>
      </c>
      <c r="U9" s="514"/>
      <c r="V9" s="514"/>
      <c r="W9" s="514"/>
      <c r="X9" s="514"/>
      <c r="Y9" s="514"/>
      <c r="Z9" s="514"/>
      <c r="AA9" s="514"/>
      <c r="AB9" s="514"/>
      <c r="AC9" s="514"/>
      <c r="AD9" s="514"/>
      <c r="AE9" s="514"/>
      <c r="AF9" s="514"/>
      <c r="AG9" s="514"/>
      <c r="AH9" s="514"/>
      <c r="AI9" s="514"/>
      <c r="AJ9" s="514"/>
      <c r="AK9" s="514"/>
      <c r="AL9" s="514"/>
      <c r="AM9" s="514"/>
      <c r="AN9" s="514"/>
      <c r="AO9" s="514"/>
      <c r="AP9" s="514"/>
      <c r="AQ9" s="514"/>
      <c r="AR9" s="514"/>
      <c r="AS9" s="514"/>
      <c r="AT9" s="514"/>
      <c r="AU9" s="514"/>
      <c r="AV9" s="514"/>
      <c r="AW9" s="514"/>
      <c r="AX9" s="514"/>
      <c r="AY9" s="514"/>
      <c r="AZ9" s="514"/>
      <c r="BA9" s="158"/>
      <c r="BB9" s="90" t="s">
        <v>161</v>
      </c>
      <c r="BC9" s="87"/>
      <c r="BD9" s="87"/>
      <c r="BE9" s="87"/>
      <c r="BF9" s="87"/>
      <c r="BG9" s="87"/>
      <c r="BH9" s="87"/>
      <c r="BI9" s="87"/>
      <c r="BJ9" s="87"/>
      <c r="BK9" s="88"/>
    </row>
    <row r="10" spans="1:63" ht="15.75">
      <c r="A10" s="87"/>
      <c r="B10" s="93"/>
      <c r="C10" s="87"/>
      <c r="D10" s="93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93" t="s">
        <v>162</v>
      </c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0"/>
      <c r="BC10" s="87"/>
      <c r="BD10" s="87"/>
      <c r="BE10" s="87"/>
      <c r="BF10" s="87"/>
      <c r="BG10" s="87"/>
      <c r="BH10" s="87"/>
      <c r="BI10" s="87"/>
      <c r="BJ10" s="87"/>
      <c r="BK10" s="88"/>
    </row>
    <row r="11" spans="1:63" ht="15.75">
      <c r="A11" s="87"/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91"/>
      <c r="S11" s="91"/>
      <c r="T11" s="92" t="s">
        <v>246</v>
      </c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90" t="s">
        <v>159</v>
      </c>
      <c r="BC11" s="87"/>
      <c r="BD11" s="87"/>
      <c r="BE11" s="87"/>
      <c r="BF11" s="87"/>
      <c r="BG11" s="87"/>
      <c r="BH11" s="87"/>
      <c r="BI11" s="87"/>
      <c r="BJ11" s="87"/>
      <c r="BK11" s="88"/>
    </row>
    <row r="12" spans="1:63" ht="12.75">
      <c r="A12" s="87"/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91"/>
      <c r="S12" s="91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90" t="s">
        <v>163</v>
      </c>
      <c r="BC12" s="87"/>
      <c r="BD12" s="87"/>
      <c r="BE12" s="87"/>
      <c r="BF12" s="87"/>
      <c r="BG12" s="87"/>
      <c r="BH12" s="87"/>
      <c r="BI12" s="87"/>
      <c r="BJ12" s="87"/>
      <c r="BK12" s="88"/>
    </row>
    <row r="13" spans="1:63" ht="16.5" thickBot="1">
      <c r="A13" s="91"/>
      <c r="B13" s="91"/>
      <c r="C13" s="91"/>
      <c r="D13" s="91"/>
      <c r="E13" s="91"/>
      <c r="F13" s="91"/>
      <c r="G13" s="91"/>
      <c r="H13" s="91"/>
      <c r="I13" s="162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3" t="s">
        <v>164</v>
      </c>
      <c r="U13" s="93"/>
      <c r="V13" s="93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157"/>
      <c r="AJ13" s="93"/>
      <c r="AK13" s="93"/>
      <c r="AL13" s="93"/>
      <c r="AM13" s="93"/>
      <c r="AN13" s="157"/>
      <c r="AO13" s="93"/>
      <c r="AP13" s="93"/>
      <c r="AQ13" s="93"/>
      <c r="AR13" s="93"/>
      <c r="AS13" s="93"/>
      <c r="AT13" s="93"/>
      <c r="AU13" s="93"/>
      <c r="AV13" s="93"/>
      <c r="AW13" s="157"/>
      <c r="AX13" s="93"/>
      <c r="AY13" s="93"/>
      <c r="AZ13" s="93"/>
      <c r="BA13" s="93"/>
      <c r="BB13" s="87" t="s">
        <v>165</v>
      </c>
      <c r="BC13" s="87"/>
      <c r="BD13" s="87"/>
      <c r="BE13" s="87"/>
      <c r="BF13" s="87"/>
      <c r="BG13" s="87"/>
      <c r="BH13" s="87"/>
      <c r="BI13" s="87"/>
      <c r="BJ13" s="87"/>
      <c r="BK13" s="88"/>
    </row>
    <row r="14" spans="1:63" ht="15" customHeight="1">
      <c r="A14" s="500" t="s">
        <v>166</v>
      </c>
      <c r="B14" s="96" t="s">
        <v>167</v>
      </c>
      <c r="C14" s="96"/>
      <c r="D14" s="96"/>
      <c r="E14" s="96"/>
      <c r="F14" s="96" t="s">
        <v>168</v>
      </c>
      <c r="G14" s="96"/>
      <c r="H14" s="96"/>
      <c r="I14" s="96"/>
      <c r="J14" s="96"/>
      <c r="K14" s="96" t="s">
        <v>169</v>
      </c>
      <c r="L14" s="96"/>
      <c r="M14" s="96"/>
      <c r="N14" s="96"/>
      <c r="O14" s="96" t="s">
        <v>170</v>
      </c>
      <c r="P14" s="96"/>
      <c r="Q14" s="96"/>
      <c r="R14" s="96"/>
      <c r="S14" s="96" t="s">
        <v>171</v>
      </c>
      <c r="T14" s="96"/>
      <c r="U14" s="96"/>
      <c r="V14" s="96"/>
      <c r="W14" s="96"/>
      <c r="X14" s="96" t="s">
        <v>172</v>
      </c>
      <c r="Y14" s="96"/>
      <c r="Z14" s="96"/>
      <c r="AA14" s="96"/>
      <c r="AB14" s="96" t="s">
        <v>173</v>
      </c>
      <c r="AC14" s="96"/>
      <c r="AD14" s="96"/>
      <c r="AE14" s="96"/>
      <c r="AF14" s="96" t="s">
        <v>174</v>
      </c>
      <c r="AG14" s="96"/>
      <c r="AH14" s="96"/>
      <c r="AI14" s="96"/>
      <c r="AJ14" s="503" t="s">
        <v>175</v>
      </c>
      <c r="AK14" s="504"/>
      <c r="AL14" s="504"/>
      <c r="AM14" s="504"/>
      <c r="AN14" s="505"/>
      <c r="AO14" s="96" t="s">
        <v>176</v>
      </c>
      <c r="AP14" s="96"/>
      <c r="AQ14" s="96"/>
      <c r="AR14" s="96"/>
      <c r="AS14" s="503" t="s">
        <v>177</v>
      </c>
      <c r="AT14" s="504"/>
      <c r="AU14" s="504"/>
      <c r="AV14" s="505"/>
      <c r="AW14" s="503" t="s">
        <v>178</v>
      </c>
      <c r="AX14" s="504"/>
      <c r="AY14" s="504"/>
      <c r="AZ14" s="504"/>
      <c r="BA14" s="505"/>
      <c r="BB14" s="96" t="s">
        <v>179</v>
      </c>
      <c r="BC14" s="510" t="s">
        <v>241</v>
      </c>
      <c r="BD14" s="510" t="s">
        <v>243</v>
      </c>
      <c r="BE14" s="510" t="s">
        <v>242</v>
      </c>
      <c r="BF14" s="517" t="s">
        <v>244</v>
      </c>
      <c r="BG14" s="510" t="s">
        <v>245</v>
      </c>
      <c r="BH14" s="510" t="s">
        <v>185</v>
      </c>
      <c r="BI14" s="510" t="s">
        <v>186</v>
      </c>
      <c r="BJ14" s="510" t="s">
        <v>166</v>
      </c>
      <c r="BK14" s="88"/>
    </row>
    <row r="15" spans="1:63" ht="15">
      <c r="A15" s="501"/>
      <c r="B15" s="97">
        <v>2</v>
      </c>
      <c r="C15" s="97">
        <f>B16+1</f>
        <v>9</v>
      </c>
      <c r="D15" s="97">
        <f>C16+1</f>
        <v>16</v>
      </c>
      <c r="E15" s="97">
        <f>D16+1</f>
        <v>23</v>
      </c>
      <c r="F15" s="97">
        <v>30</v>
      </c>
      <c r="G15" s="97">
        <v>7</v>
      </c>
      <c r="H15" s="97">
        <f>G15+7</f>
        <v>14</v>
      </c>
      <c r="I15" s="97">
        <f>H15+7</f>
        <v>21</v>
      </c>
      <c r="J15" s="97">
        <v>28</v>
      </c>
      <c r="K15" s="97">
        <v>4</v>
      </c>
      <c r="L15" s="97">
        <v>11</v>
      </c>
      <c r="M15" s="97">
        <f>L15+7</f>
        <v>18</v>
      </c>
      <c r="N15" s="97">
        <f>M15+7</f>
        <v>25</v>
      </c>
      <c r="O15" s="97">
        <v>2</v>
      </c>
      <c r="P15" s="97">
        <f>O15+7</f>
        <v>9</v>
      </c>
      <c r="Q15" s="97">
        <f>P15+7</f>
        <v>16</v>
      </c>
      <c r="R15" s="97">
        <f>Q15+7</f>
        <v>23</v>
      </c>
      <c r="S15" s="97">
        <v>30</v>
      </c>
      <c r="T15" s="97">
        <v>6</v>
      </c>
      <c r="U15" s="97">
        <f>T16+1</f>
        <v>13</v>
      </c>
      <c r="V15" s="97">
        <f>U16+1</f>
        <v>20</v>
      </c>
      <c r="W15" s="97">
        <v>27</v>
      </c>
      <c r="X15" s="97">
        <v>3</v>
      </c>
      <c r="Y15" s="97">
        <f>X16+1</f>
        <v>10</v>
      </c>
      <c r="Z15" s="97">
        <f>Y16+1</f>
        <v>17</v>
      </c>
      <c r="AA15" s="97">
        <v>24</v>
      </c>
      <c r="AB15" s="97">
        <v>3</v>
      </c>
      <c r="AC15" s="97">
        <f>AB16+1</f>
        <v>10</v>
      </c>
      <c r="AD15" s="97">
        <f>AC16+1</f>
        <v>17</v>
      </c>
      <c r="AE15" s="97">
        <f>AD16+1</f>
        <v>24</v>
      </c>
      <c r="AF15" s="97">
        <v>31</v>
      </c>
      <c r="AG15" s="97">
        <v>7</v>
      </c>
      <c r="AH15" s="97">
        <f>AG16+1</f>
        <v>14</v>
      </c>
      <c r="AI15" s="97">
        <f>AH16+1</f>
        <v>21</v>
      </c>
      <c r="AJ15" s="97">
        <v>28</v>
      </c>
      <c r="AK15" s="97">
        <v>5</v>
      </c>
      <c r="AL15" s="97">
        <f>AK16+1</f>
        <v>12</v>
      </c>
      <c r="AM15" s="97">
        <f>AL16+1</f>
        <v>19</v>
      </c>
      <c r="AN15" s="97">
        <f>AM16+1</f>
        <v>26</v>
      </c>
      <c r="AO15" s="97">
        <f>AN17+1</f>
        <v>17</v>
      </c>
      <c r="AP15" s="97">
        <f>AO16+1</f>
        <v>9</v>
      </c>
      <c r="AQ15" s="97">
        <f>AP16+1</f>
        <v>16</v>
      </c>
      <c r="AR15" s="97">
        <f>AQ16+1</f>
        <v>23</v>
      </c>
      <c r="AS15" s="97">
        <v>30</v>
      </c>
      <c r="AT15" s="97">
        <f>AS16+1</f>
        <v>7</v>
      </c>
      <c r="AU15" s="97">
        <f>AT16+1</f>
        <v>14</v>
      </c>
      <c r="AV15" s="97">
        <f>AU16+1</f>
        <v>21</v>
      </c>
      <c r="AW15" s="97">
        <f>AV16+1</f>
        <v>28</v>
      </c>
      <c r="AX15" s="97">
        <v>4</v>
      </c>
      <c r="AY15" s="97">
        <f>AX16+1</f>
        <v>11</v>
      </c>
      <c r="AZ15" s="97">
        <v>18</v>
      </c>
      <c r="BA15" s="97">
        <v>25</v>
      </c>
      <c r="BB15" s="98" t="s">
        <v>189</v>
      </c>
      <c r="BC15" s="515"/>
      <c r="BD15" s="515"/>
      <c r="BE15" s="515"/>
      <c r="BF15" s="518"/>
      <c r="BG15" s="515"/>
      <c r="BH15" s="501"/>
      <c r="BI15" s="501"/>
      <c r="BJ15" s="501"/>
      <c r="BK15" s="88"/>
    </row>
    <row r="16" spans="1:63" ht="15">
      <c r="A16" s="501"/>
      <c r="B16" s="97">
        <v>8</v>
      </c>
      <c r="C16" s="97">
        <f>C15+6</f>
        <v>15</v>
      </c>
      <c r="D16" s="97">
        <f>D15+6</f>
        <v>22</v>
      </c>
      <c r="E16" s="97">
        <f>E15+6</f>
        <v>29</v>
      </c>
      <c r="F16" s="97">
        <v>6</v>
      </c>
      <c r="G16" s="97">
        <f>G15+6</f>
        <v>13</v>
      </c>
      <c r="H16" s="97">
        <f>H15+6</f>
        <v>20</v>
      </c>
      <c r="I16" s="97">
        <f>I15+6</f>
        <v>27</v>
      </c>
      <c r="J16" s="97">
        <v>3</v>
      </c>
      <c r="K16" s="97">
        <f>K15+6</f>
        <v>10</v>
      </c>
      <c r="L16" s="97">
        <f>L15+6</f>
        <v>17</v>
      </c>
      <c r="M16" s="97">
        <f>M15+6</f>
        <v>24</v>
      </c>
      <c r="N16" s="97">
        <v>1</v>
      </c>
      <c r="O16" s="97">
        <f aca="true" t="shared" si="0" ref="O16:V16">O15+6</f>
        <v>8</v>
      </c>
      <c r="P16" s="97">
        <f t="shared" si="0"/>
        <v>15</v>
      </c>
      <c r="Q16" s="97">
        <f t="shared" si="0"/>
        <v>22</v>
      </c>
      <c r="R16" s="97">
        <f t="shared" si="0"/>
        <v>29</v>
      </c>
      <c r="S16" s="97">
        <v>5</v>
      </c>
      <c r="T16" s="97">
        <f t="shared" si="0"/>
        <v>12</v>
      </c>
      <c r="U16" s="97">
        <f t="shared" si="0"/>
        <v>19</v>
      </c>
      <c r="V16" s="97">
        <f t="shared" si="0"/>
        <v>26</v>
      </c>
      <c r="W16" s="97">
        <v>2</v>
      </c>
      <c r="X16" s="97">
        <f>X15+6</f>
        <v>9</v>
      </c>
      <c r="Y16" s="97">
        <f>Y15+6</f>
        <v>16</v>
      </c>
      <c r="Z16" s="97">
        <f>Z15+6</f>
        <v>23</v>
      </c>
      <c r="AA16" s="97">
        <v>2</v>
      </c>
      <c r="AB16" s="97">
        <f>AB15+6</f>
        <v>9</v>
      </c>
      <c r="AC16" s="97">
        <f>AC15+6</f>
        <v>16</v>
      </c>
      <c r="AD16" s="97">
        <f>AD15+6</f>
        <v>23</v>
      </c>
      <c r="AE16" s="97">
        <v>30</v>
      </c>
      <c r="AF16" s="97">
        <v>6</v>
      </c>
      <c r="AG16" s="97">
        <f>AG15+6</f>
        <v>13</v>
      </c>
      <c r="AH16" s="97">
        <f>AH15+6</f>
        <v>20</v>
      </c>
      <c r="AI16" s="97">
        <f>AI15+6</f>
        <v>27</v>
      </c>
      <c r="AJ16" s="97">
        <v>4</v>
      </c>
      <c r="AK16" s="97">
        <f>AK15+6</f>
        <v>11</v>
      </c>
      <c r="AL16" s="97">
        <f>AL15+6</f>
        <v>18</v>
      </c>
      <c r="AM16" s="97">
        <f>AM15+6</f>
        <v>25</v>
      </c>
      <c r="AN16" s="97">
        <v>1</v>
      </c>
      <c r="AO16" s="97">
        <v>8</v>
      </c>
      <c r="AP16" s="97">
        <f>AP15+6</f>
        <v>15</v>
      </c>
      <c r="AQ16" s="97">
        <f>AQ15+6</f>
        <v>22</v>
      </c>
      <c r="AR16" s="97">
        <v>29</v>
      </c>
      <c r="AS16" s="97">
        <v>6</v>
      </c>
      <c r="AT16" s="97">
        <f>AT15+6</f>
        <v>13</v>
      </c>
      <c r="AU16" s="97">
        <f>AU15+6</f>
        <v>20</v>
      </c>
      <c r="AV16" s="97">
        <f>AV15+6</f>
        <v>27</v>
      </c>
      <c r="AW16" s="97">
        <v>3</v>
      </c>
      <c r="AX16" s="97">
        <f>AX15+6</f>
        <v>10</v>
      </c>
      <c r="AY16" s="97">
        <f>AY15+6</f>
        <v>17</v>
      </c>
      <c r="AZ16" s="97">
        <f>AZ15+6</f>
        <v>24</v>
      </c>
      <c r="BA16" s="97">
        <f>BA15+6</f>
        <v>31</v>
      </c>
      <c r="BB16" s="98" t="s">
        <v>193</v>
      </c>
      <c r="BC16" s="515"/>
      <c r="BD16" s="515"/>
      <c r="BE16" s="515"/>
      <c r="BF16" s="518"/>
      <c r="BG16" s="515"/>
      <c r="BH16" s="501"/>
      <c r="BI16" s="501"/>
      <c r="BJ16" s="501"/>
      <c r="BK16" s="88"/>
    </row>
    <row r="17" spans="1:63" ht="15" customHeight="1" thickBot="1">
      <c r="A17" s="502"/>
      <c r="B17" s="168">
        <v>1</v>
      </c>
      <c r="C17" s="168">
        <f>B17+1</f>
        <v>2</v>
      </c>
      <c r="D17" s="168">
        <f aca="true" t="shared" si="1" ref="D17:S17">C17+1</f>
        <v>3</v>
      </c>
      <c r="E17" s="168">
        <f t="shared" si="1"/>
        <v>4</v>
      </c>
      <c r="F17" s="168">
        <f t="shared" si="1"/>
        <v>5</v>
      </c>
      <c r="G17" s="168">
        <f t="shared" si="1"/>
        <v>6</v>
      </c>
      <c r="H17" s="168">
        <f t="shared" si="1"/>
        <v>7</v>
      </c>
      <c r="I17" s="168">
        <f t="shared" si="1"/>
        <v>8</v>
      </c>
      <c r="J17" s="168">
        <f t="shared" si="1"/>
        <v>9</v>
      </c>
      <c r="K17" s="168">
        <f t="shared" si="1"/>
        <v>10</v>
      </c>
      <c r="L17" s="168">
        <f t="shared" si="1"/>
        <v>11</v>
      </c>
      <c r="M17" s="168">
        <f t="shared" si="1"/>
        <v>12</v>
      </c>
      <c r="N17" s="168">
        <f t="shared" si="1"/>
        <v>13</v>
      </c>
      <c r="O17" s="168">
        <f t="shared" si="1"/>
        <v>14</v>
      </c>
      <c r="P17" s="168">
        <f t="shared" si="1"/>
        <v>15</v>
      </c>
      <c r="Q17" s="168">
        <f t="shared" si="1"/>
        <v>16</v>
      </c>
      <c r="R17" s="168">
        <f t="shared" si="1"/>
        <v>17</v>
      </c>
      <c r="S17" s="168">
        <f t="shared" si="1"/>
        <v>18</v>
      </c>
      <c r="T17" s="169">
        <v>1</v>
      </c>
      <c r="U17" s="169">
        <f>T17+1</f>
        <v>2</v>
      </c>
      <c r="V17" s="169">
        <f aca="true" t="shared" si="2" ref="V17:BA17">U17+1</f>
        <v>3</v>
      </c>
      <c r="W17" s="169">
        <f t="shared" si="2"/>
        <v>4</v>
      </c>
      <c r="X17" s="169">
        <f t="shared" si="2"/>
        <v>5</v>
      </c>
      <c r="Y17" s="169">
        <v>1</v>
      </c>
      <c r="Z17" s="169">
        <f t="shared" si="2"/>
        <v>2</v>
      </c>
      <c r="AA17" s="169">
        <f t="shared" si="2"/>
        <v>3</v>
      </c>
      <c r="AB17" s="169">
        <f t="shared" si="2"/>
        <v>4</v>
      </c>
      <c r="AC17" s="169">
        <f t="shared" si="2"/>
        <v>5</v>
      </c>
      <c r="AD17" s="169">
        <f t="shared" si="2"/>
        <v>6</v>
      </c>
      <c r="AE17" s="169">
        <f t="shared" si="2"/>
        <v>7</v>
      </c>
      <c r="AF17" s="169">
        <f t="shared" si="2"/>
        <v>8</v>
      </c>
      <c r="AG17" s="169">
        <f t="shared" si="2"/>
        <v>9</v>
      </c>
      <c r="AH17" s="169">
        <f t="shared" si="2"/>
        <v>10</v>
      </c>
      <c r="AI17" s="169">
        <f t="shared" si="2"/>
        <v>11</v>
      </c>
      <c r="AJ17" s="169">
        <f t="shared" si="2"/>
        <v>12</v>
      </c>
      <c r="AK17" s="169">
        <f t="shared" si="2"/>
        <v>13</v>
      </c>
      <c r="AL17" s="169">
        <f t="shared" si="2"/>
        <v>14</v>
      </c>
      <c r="AM17" s="169">
        <f t="shared" si="2"/>
        <v>15</v>
      </c>
      <c r="AN17" s="169">
        <f t="shared" si="2"/>
        <v>16</v>
      </c>
      <c r="AO17" s="169">
        <f t="shared" si="2"/>
        <v>17</v>
      </c>
      <c r="AP17" s="169">
        <v>1</v>
      </c>
      <c r="AQ17" s="169">
        <f t="shared" si="2"/>
        <v>2</v>
      </c>
      <c r="AR17" s="169">
        <f t="shared" si="2"/>
        <v>3</v>
      </c>
      <c r="AS17" s="169">
        <f t="shared" si="2"/>
        <v>4</v>
      </c>
      <c r="AT17" s="169">
        <f t="shared" si="2"/>
        <v>5</v>
      </c>
      <c r="AU17" s="169">
        <f t="shared" si="2"/>
        <v>6</v>
      </c>
      <c r="AV17" s="169">
        <f t="shared" si="2"/>
        <v>7</v>
      </c>
      <c r="AW17" s="169">
        <f t="shared" si="2"/>
        <v>8</v>
      </c>
      <c r="AX17" s="169">
        <f t="shared" si="2"/>
        <v>9</v>
      </c>
      <c r="AY17" s="169">
        <f t="shared" si="2"/>
        <v>10</v>
      </c>
      <c r="AZ17" s="169">
        <f t="shared" si="2"/>
        <v>11</v>
      </c>
      <c r="BA17" s="169">
        <f t="shared" si="2"/>
        <v>12</v>
      </c>
      <c r="BB17" s="102" t="s">
        <v>197</v>
      </c>
      <c r="BC17" s="516"/>
      <c r="BD17" s="516"/>
      <c r="BE17" s="516"/>
      <c r="BF17" s="519"/>
      <c r="BG17" s="516"/>
      <c r="BH17" s="502"/>
      <c r="BI17" s="502"/>
      <c r="BJ17" s="502"/>
      <c r="BK17" s="88"/>
    </row>
    <row r="18" spans="1:63" ht="18.75">
      <c r="A18" s="103" t="s">
        <v>198</v>
      </c>
      <c r="B18" s="104"/>
      <c r="C18" s="104"/>
      <c r="D18" s="104"/>
      <c r="E18" s="104"/>
      <c r="F18" s="104"/>
      <c r="G18" s="104"/>
      <c r="H18" s="104"/>
      <c r="I18" s="166">
        <v>14</v>
      </c>
      <c r="J18" s="105"/>
      <c r="K18" s="104"/>
      <c r="L18" s="104"/>
      <c r="M18" s="104"/>
      <c r="N18" s="104"/>
      <c r="O18" s="104"/>
      <c r="P18" s="138" t="s">
        <v>216</v>
      </c>
      <c r="Q18" s="138" t="s">
        <v>216</v>
      </c>
      <c r="R18" s="138" t="s">
        <v>216</v>
      </c>
      <c r="S18" s="143" t="s">
        <v>217</v>
      </c>
      <c r="T18" s="143" t="s">
        <v>217</v>
      </c>
      <c r="U18" s="143"/>
      <c r="V18" s="138"/>
      <c r="W18" s="143"/>
      <c r="X18" s="166">
        <v>8</v>
      </c>
      <c r="Y18" s="104"/>
      <c r="Z18" s="104"/>
      <c r="AA18" s="104"/>
      <c r="AB18" s="104"/>
      <c r="AC18" s="138" t="s">
        <v>216</v>
      </c>
      <c r="AD18" s="143" t="s">
        <v>217</v>
      </c>
      <c r="AE18" s="104"/>
      <c r="AF18" s="107"/>
      <c r="AG18" s="104"/>
      <c r="AH18" s="104"/>
      <c r="AI18" s="104"/>
      <c r="AJ18" s="107">
        <v>12</v>
      </c>
      <c r="AK18" s="104"/>
      <c r="AL18" s="104"/>
      <c r="AM18" s="104"/>
      <c r="AN18" s="104"/>
      <c r="AO18" s="106"/>
      <c r="AP18" s="106"/>
      <c r="AQ18" s="106" t="s">
        <v>216</v>
      </c>
      <c r="AR18" s="106" t="s">
        <v>216</v>
      </c>
      <c r="AS18" s="108" t="s">
        <v>199</v>
      </c>
      <c r="AT18" s="108" t="s">
        <v>199</v>
      </c>
      <c r="AU18" s="108" t="s">
        <v>199</v>
      </c>
      <c r="AV18" s="108" t="s">
        <v>199</v>
      </c>
      <c r="AW18" s="141" t="s">
        <v>217</v>
      </c>
      <c r="AX18" s="141" t="s">
        <v>217</v>
      </c>
      <c r="AY18" s="141" t="s">
        <v>217</v>
      </c>
      <c r="AZ18" s="141" t="s">
        <v>217</v>
      </c>
      <c r="BA18" s="141" t="s">
        <v>217</v>
      </c>
      <c r="BB18" s="105">
        <v>34</v>
      </c>
      <c r="BC18" s="105">
        <v>6</v>
      </c>
      <c r="BD18" s="105">
        <v>4</v>
      </c>
      <c r="BE18" s="109"/>
      <c r="BF18" s="109"/>
      <c r="BG18" s="109"/>
      <c r="BH18" s="105">
        <v>8</v>
      </c>
      <c r="BI18" s="105">
        <f>SUM(BB18:BH18)</f>
        <v>52</v>
      </c>
      <c r="BJ18" s="110" t="s">
        <v>198</v>
      </c>
      <c r="BK18" s="88"/>
    </row>
    <row r="19" spans="1:63" ht="18.75">
      <c r="A19" s="111" t="s">
        <v>200</v>
      </c>
      <c r="B19" s="112"/>
      <c r="C19" s="112"/>
      <c r="D19" s="112"/>
      <c r="E19" s="112"/>
      <c r="F19" s="112"/>
      <c r="G19" s="112"/>
      <c r="H19" s="112"/>
      <c r="I19" s="167">
        <v>14</v>
      </c>
      <c r="J19" s="113"/>
      <c r="K19" s="112"/>
      <c r="L19" s="112"/>
      <c r="M19" s="112"/>
      <c r="N19" s="112"/>
      <c r="O19" s="112"/>
      <c r="P19" s="137" t="s">
        <v>216</v>
      </c>
      <c r="Q19" s="137" t="s">
        <v>216</v>
      </c>
      <c r="R19" s="137" t="s">
        <v>216</v>
      </c>
      <c r="S19" s="144" t="s">
        <v>217</v>
      </c>
      <c r="T19" s="144" t="s">
        <v>217</v>
      </c>
      <c r="U19" s="144"/>
      <c r="V19" s="137"/>
      <c r="W19" s="144"/>
      <c r="X19" s="167">
        <v>8</v>
      </c>
      <c r="Y19" s="112"/>
      <c r="Z19" s="112"/>
      <c r="AA19" s="112"/>
      <c r="AB19" s="112" t="s">
        <v>7</v>
      </c>
      <c r="AC19" s="137" t="s">
        <v>216</v>
      </c>
      <c r="AD19" s="144" t="s">
        <v>217</v>
      </c>
      <c r="AE19" s="112"/>
      <c r="AF19" s="115"/>
      <c r="AG19" s="112"/>
      <c r="AH19" s="112"/>
      <c r="AI19" s="112"/>
      <c r="AJ19" s="115">
        <v>12</v>
      </c>
      <c r="AK19" s="112"/>
      <c r="AL19" s="112"/>
      <c r="AM19" s="112"/>
      <c r="AN19" s="112"/>
      <c r="AO19" s="114"/>
      <c r="AP19" s="114"/>
      <c r="AQ19" s="114" t="s">
        <v>216</v>
      </c>
      <c r="AR19" s="114" t="s">
        <v>216</v>
      </c>
      <c r="AS19" s="97" t="s">
        <v>199</v>
      </c>
      <c r="AT19" s="97" t="s">
        <v>199</v>
      </c>
      <c r="AU19" s="97" t="s">
        <v>199</v>
      </c>
      <c r="AV19" s="97" t="s">
        <v>199</v>
      </c>
      <c r="AW19" s="142" t="s">
        <v>217</v>
      </c>
      <c r="AX19" s="142" t="s">
        <v>217</v>
      </c>
      <c r="AY19" s="142" t="s">
        <v>217</v>
      </c>
      <c r="AZ19" s="142" t="s">
        <v>217</v>
      </c>
      <c r="BA19" s="142" t="s">
        <v>217</v>
      </c>
      <c r="BB19" s="113">
        <v>34</v>
      </c>
      <c r="BC19" s="113">
        <v>6</v>
      </c>
      <c r="BD19" s="113">
        <v>4</v>
      </c>
      <c r="BE19" s="116"/>
      <c r="BF19" s="116"/>
      <c r="BG19" s="116"/>
      <c r="BH19" s="113">
        <v>8</v>
      </c>
      <c r="BI19" s="113">
        <f>SUM(BB19:BH19)</f>
        <v>52</v>
      </c>
      <c r="BJ19" s="117" t="s">
        <v>200</v>
      </c>
      <c r="BK19" s="88"/>
    </row>
    <row r="20" spans="1:63" ht="18.75">
      <c r="A20" s="111" t="s">
        <v>201</v>
      </c>
      <c r="B20" s="112"/>
      <c r="C20" s="112"/>
      <c r="D20" s="112"/>
      <c r="E20" s="112"/>
      <c r="F20" s="112"/>
      <c r="G20" s="112"/>
      <c r="H20" s="112"/>
      <c r="I20" s="167">
        <v>14</v>
      </c>
      <c r="J20" s="113"/>
      <c r="K20" s="112"/>
      <c r="L20" s="112"/>
      <c r="M20" s="112"/>
      <c r="N20" s="112"/>
      <c r="O20" s="112"/>
      <c r="P20" s="137" t="s">
        <v>216</v>
      </c>
      <c r="Q20" s="137" t="s">
        <v>216</v>
      </c>
      <c r="R20" s="137" t="s">
        <v>216</v>
      </c>
      <c r="S20" s="144" t="s">
        <v>217</v>
      </c>
      <c r="T20" s="144" t="s">
        <v>217</v>
      </c>
      <c r="U20" s="144"/>
      <c r="V20" s="137"/>
      <c r="W20" s="144"/>
      <c r="X20" s="167">
        <v>8</v>
      </c>
      <c r="Y20" s="112"/>
      <c r="Z20" s="112"/>
      <c r="AA20" s="112"/>
      <c r="AB20" s="112"/>
      <c r="AC20" s="137" t="s">
        <v>216</v>
      </c>
      <c r="AD20" s="144" t="s">
        <v>217</v>
      </c>
      <c r="AE20" s="112"/>
      <c r="AF20" s="115"/>
      <c r="AG20" s="112"/>
      <c r="AH20" s="112"/>
      <c r="AI20" s="112"/>
      <c r="AJ20" s="115">
        <v>12</v>
      </c>
      <c r="AK20" s="112"/>
      <c r="AL20" s="112"/>
      <c r="AM20" s="112"/>
      <c r="AN20" s="112"/>
      <c r="AO20" s="114"/>
      <c r="AP20" s="114"/>
      <c r="AQ20" s="114" t="s">
        <v>216</v>
      </c>
      <c r="AR20" s="114" t="s">
        <v>216</v>
      </c>
      <c r="AS20" s="97" t="s">
        <v>187</v>
      </c>
      <c r="AT20" s="97" t="s">
        <v>187</v>
      </c>
      <c r="AU20" s="97" t="s">
        <v>187</v>
      </c>
      <c r="AV20" s="97" t="s">
        <v>187</v>
      </c>
      <c r="AW20" s="142" t="s">
        <v>217</v>
      </c>
      <c r="AX20" s="142" t="s">
        <v>217</v>
      </c>
      <c r="AY20" s="142" t="s">
        <v>217</v>
      </c>
      <c r="AZ20" s="142" t="s">
        <v>217</v>
      </c>
      <c r="BA20" s="142" t="s">
        <v>217</v>
      </c>
      <c r="BB20" s="113">
        <v>34</v>
      </c>
      <c r="BC20" s="113">
        <v>6</v>
      </c>
      <c r="BD20" s="116"/>
      <c r="BE20" s="113">
        <v>4</v>
      </c>
      <c r="BF20" s="116"/>
      <c r="BG20" s="116"/>
      <c r="BH20" s="113">
        <v>8</v>
      </c>
      <c r="BI20" s="113">
        <f>SUM(BB20:BH20)</f>
        <v>52</v>
      </c>
      <c r="BJ20" s="117" t="s">
        <v>201</v>
      </c>
      <c r="BK20" s="88"/>
    </row>
    <row r="21" spans="1:63" ht="18.75">
      <c r="A21" s="111" t="s">
        <v>202</v>
      </c>
      <c r="B21" s="112"/>
      <c r="C21" s="112"/>
      <c r="D21" s="112"/>
      <c r="E21" s="112"/>
      <c r="F21" s="112"/>
      <c r="G21" s="112"/>
      <c r="H21" s="112"/>
      <c r="I21" s="167">
        <v>14</v>
      </c>
      <c r="J21" s="113"/>
      <c r="K21" s="112"/>
      <c r="L21" s="112"/>
      <c r="M21" s="112"/>
      <c r="N21" s="112"/>
      <c r="O21" s="112"/>
      <c r="P21" s="137" t="s">
        <v>216</v>
      </c>
      <c r="Q21" s="137" t="s">
        <v>216</v>
      </c>
      <c r="R21" s="137" t="s">
        <v>216</v>
      </c>
      <c r="S21" s="144" t="s">
        <v>217</v>
      </c>
      <c r="T21" s="144" t="s">
        <v>217</v>
      </c>
      <c r="U21" s="144"/>
      <c r="V21" s="137"/>
      <c r="W21" s="144"/>
      <c r="X21" s="167">
        <v>8</v>
      </c>
      <c r="Y21" s="112"/>
      <c r="Z21" s="112"/>
      <c r="AA21" s="112"/>
      <c r="AB21" s="112"/>
      <c r="AC21" s="137" t="s">
        <v>216</v>
      </c>
      <c r="AD21" s="144" t="s">
        <v>217</v>
      </c>
      <c r="AE21" s="112"/>
      <c r="AF21" s="115"/>
      <c r="AG21" s="112"/>
      <c r="AH21" s="112"/>
      <c r="AI21" s="112"/>
      <c r="AJ21" s="115">
        <v>11</v>
      </c>
      <c r="AK21" s="112"/>
      <c r="AL21" s="112"/>
      <c r="AM21" s="112"/>
      <c r="AN21" s="114"/>
      <c r="AO21" s="114"/>
      <c r="AP21" s="114" t="s">
        <v>216</v>
      </c>
      <c r="AQ21" s="114" t="s">
        <v>216</v>
      </c>
      <c r="AR21" s="97" t="s">
        <v>187</v>
      </c>
      <c r="AS21" s="97" t="s">
        <v>187</v>
      </c>
      <c r="AT21" s="97" t="s">
        <v>187</v>
      </c>
      <c r="AU21" s="97" t="s">
        <v>187</v>
      </c>
      <c r="AV21" s="97" t="s">
        <v>203</v>
      </c>
      <c r="AW21" s="142" t="s">
        <v>217</v>
      </c>
      <c r="AX21" s="142" t="s">
        <v>217</v>
      </c>
      <c r="AY21" s="142" t="s">
        <v>217</v>
      </c>
      <c r="AZ21" s="142" t="s">
        <v>217</v>
      </c>
      <c r="BA21" s="142" t="s">
        <v>217</v>
      </c>
      <c r="BB21" s="113">
        <v>33</v>
      </c>
      <c r="BC21" s="113">
        <v>6</v>
      </c>
      <c r="BD21" s="116"/>
      <c r="BE21" s="113">
        <v>4</v>
      </c>
      <c r="BF21" s="116"/>
      <c r="BG21" s="113">
        <v>1</v>
      </c>
      <c r="BH21" s="113">
        <v>8</v>
      </c>
      <c r="BI21" s="113">
        <f>SUM(BB21:BH21)</f>
        <v>52</v>
      </c>
      <c r="BJ21" s="117" t="s">
        <v>202</v>
      </c>
      <c r="BK21" s="88"/>
    </row>
    <row r="22" spans="1:63" ht="18.75">
      <c r="A22" s="111" t="s">
        <v>195</v>
      </c>
      <c r="B22" s="165">
        <v>1</v>
      </c>
      <c r="C22" s="165">
        <f>B22+1</f>
        <v>2</v>
      </c>
      <c r="D22" s="165">
        <f aca="true" t="shared" si="3" ref="D22:BA22">C22+1</f>
        <v>3</v>
      </c>
      <c r="E22" s="165">
        <f t="shared" si="3"/>
        <v>4</v>
      </c>
      <c r="F22" s="165">
        <f t="shared" si="3"/>
        <v>5</v>
      </c>
      <c r="G22" s="165">
        <f t="shared" si="3"/>
        <v>6</v>
      </c>
      <c r="H22" s="165">
        <f t="shared" si="3"/>
        <v>7</v>
      </c>
      <c r="I22" s="165">
        <f t="shared" si="3"/>
        <v>8</v>
      </c>
      <c r="J22" s="165">
        <f t="shared" si="3"/>
        <v>9</v>
      </c>
      <c r="K22" s="165">
        <f t="shared" si="3"/>
        <v>10</v>
      </c>
      <c r="L22" s="165">
        <f t="shared" si="3"/>
        <v>11</v>
      </c>
      <c r="M22" s="165">
        <f t="shared" si="3"/>
        <v>12</v>
      </c>
      <c r="N22" s="165">
        <f t="shared" si="3"/>
        <v>13</v>
      </c>
      <c r="O22" s="165">
        <f t="shared" si="3"/>
        <v>14</v>
      </c>
      <c r="P22" s="165">
        <v>1</v>
      </c>
      <c r="Q22" s="165">
        <f t="shared" si="3"/>
        <v>2</v>
      </c>
      <c r="R22" s="165">
        <f t="shared" si="3"/>
        <v>3</v>
      </c>
      <c r="S22" s="165">
        <v>1</v>
      </c>
      <c r="T22" s="165">
        <f t="shared" si="3"/>
        <v>2</v>
      </c>
      <c r="U22" s="165">
        <v>1</v>
      </c>
      <c r="V22" s="165">
        <f t="shared" si="3"/>
        <v>2</v>
      </c>
      <c r="W22" s="165">
        <f t="shared" si="3"/>
        <v>3</v>
      </c>
      <c r="X22" s="165">
        <f t="shared" si="3"/>
        <v>4</v>
      </c>
      <c r="Y22" s="165">
        <f t="shared" si="3"/>
        <v>5</v>
      </c>
      <c r="Z22" s="165">
        <f t="shared" si="3"/>
        <v>6</v>
      </c>
      <c r="AA22" s="165">
        <f t="shared" si="3"/>
        <v>7</v>
      </c>
      <c r="AB22" s="165">
        <f t="shared" si="3"/>
        <v>8</v>
      </c>
      <c r="AC22" s="165">
        <v>1</v>
      </c>
      <c r="AD22" s="165">
        <v>1</v>
      </c>
      <c r="AE22" s="165">
        <v>1</v>
      </c>
      <c r="AF22" s="165">
        <f t="shared" si="3"/>
        <v>2</v>
      </c>
      <c r="AG22" s="165">
        <f t="shared" si="3"/>
        <v>3</v>
      </c>
      <c r="AH22" s="165">
        <f t="shared" si="3"/>
        <v>4</v>
      </c>
      <c r="AI22" s="165">
        <f t="shared" si="3"/>
        <v>5</v>
      </c>
      <c r="AJ22" s="165">
        <f t="shared" si="3"/>
        <v>6</v>
      </c>
      <c r="AK22" s="165">
        <f t="shared" si="3"/>
        <v>7</v>
      </c>
      <c r="AL22" s="165">
        <f t="shared" si="3"/>
        <v>8</v>
      </c>
      <c r="AM22" s="165">
        <f t="shared" si="3"/>
        <v>9</v>
      </c>
      <c r="AN22" s="165">
        <f t="shared" si="3"/>
        <v>10</v>
      </c>
      <c r="AO22" s="165">
        <f t="shared" si="3"/>
        <v>11</v>
      </c>
      <c r="AP22" s="165">
        <v>1</v>
      </c>
      <c r="AQ22" s="165">
        <v>2</v>
      </c>
      <c r="AR22" s="165">
        <v>1</v>
      </c>
      <c r="AS22" s="165">
        <f t="shared" si="3"/>
        <v>2</v>
      </c>
      <c r="AT22" s="165">
        <f t="shared" si="3"/>
        <v>3</v>
      </c>
      <c r="AU22" s="165">
        <f t="shared" si="3"/>
        <v>4</v>
      </c>
      <c r="AV22" s="165">
        <v>1</v>
      </c>
      <c r="AW22" s="165">
        <v>1</v>
      </c>
      <c r="AX22" s="165">
        <f t="shared" si="3"/>
        <v>2</v>
      </c>
      <c r="AY22" s="165">
        <f t="shared" si="3"/>
        <v>3</v>
      </c>
      <c r="AZ22" s="165">
        <f t="shared" si="3"/>
        <v>4</v>
      </c>
      <c r="BA22" s="165">
        <f t="shared" si="3"/>
        <v>5</v>
      </c>
      <c r="BB22" s="113"/>
      <c r="BC22" s="113"/>
      <c r="BD22" s="113"/>
      <c r="BE22" s="113"/>
      <c r="BF22" s="113"/>
      <c r="BG22" s="113"/>
      <c r="BH22" s="113"/>
      <c r="BI22" s="113"/>
      <c r="BJ22" s="117" t="s">
        <v>195</v>
      </c>
      <c r="BK22" s="88"/>
    </row>
    <row r="23" spans="1:63" ht="19.5" thickBot="1">
      <c r="A23" s="118" t="s">
        <v>204</v>
      </c>
      <c r="B23" s="119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20"/>
      <c r="T23" s="120"/>
      <c r="U23" s="120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Q23" s="119"/>
      <c r="AR23" s="119"/>
      <c r="AS23" s="119"/>
      <c r="AT23" s="119"/>
      <c r="AU23" s="119"/>
      <c r="AV23" s="119"/>
      <c r="AW23" s="121" t="s">
        <v>205</v>
      </c>
      <c r="AX23" s="121"/>
      <c r="AY23" s="121"/>
      <c r="AZ23" s="121"/>
      <c r="BA23" s="121"/>
      <c r="BB23" s="121">
        <f aca="true" t="shared" si="4" ref="BB23:BI23">SUM(BB18:BB22)</f>
        <v>135</v>
      </c>
      <c r="BC23" s="121">
        <f t="shared" si="4"/>
        <v>24</v>
      </c>
      <c r="BD23" s="121">
        <f t="shared" si="4"/>
        <v>8</v>
      </c>
      <c r="BE23" s="121">
        <f t="shared" si="4"/>
        <v>8</v>
      </c>
      <c r="BF23" s="121">
        <f t="shared" si="4"/>
        <v>0</v>
      </c>
      <c r="BG23" s="121">
        <f t="shared" si="4"/>
        <v>1</v>
      </c>
      <c r="BH23" s="121">
        <f t="shared" si="4"/>
        <v>32</v>
      </c>
      <c r="BI23" s="121">
        <f t="shared" si="4"/>
        <v>208</v>
      </c>
      <c r="BJ23" s="122" t="s">
        <v>204</v>
      </c>
      <c r="BK23" s="88"/>
    </row>
    <row r="24" spans="1:63" ht="16.5" thickBot="1">
      <c r="A24" s="92"/>
      <c r="B24" s="92"/>
      <c r="C24" s="92"/>
      <c r="D24" s="92"/>
      <c r="E24" s="9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88"/>
    </row>
    <row r="25" spans="1:63" ht="16.5" customHeight="1" thickBot="1">
      <c r="A25" s="85"/>
      <c r="B25" s="85"/>
      <c r="C25" s="85"/>
      <c r="D25" s="92" t="s">
        <v>206</v>
      </c>
      <c r="E25" s="85"/>
      <c r="F25" s="123"/>
      <c r="G25" s="123"/>
      <c r="H25" s="123"/>
      <c r="I25" s="123"/>
      <c r="J25" s="123"/>
      <c r="K25" s="123"/>
      <c r="L25" s="123"/>
      <c r="M25" s="123"/>
      <c r="O25" s="123" t="s">
        <v>207</v>
      </c>
      <c r="Y25" s="124"/>
      <c r="AB25" s="123" t="s">
        <v>208</v>
      </c>
      <c r="AC25" s="123"/>
      <c r="AD25" s="123"/>
      <c r="AE25" s="123"/>
      <c r="AF25" s="123"/>
      <c r="AG25" s="123"/>
      <c r="AH25" s="123"/>
      <c r="AI25" s="123"/>
      <c r="AJ25" s="87"/>
      <c r="AK25" s="125" t="s">
        <v>216</v>
      </c>
      <c r="AL25" s="87" t="s">
        <v>163</v>
      </c>
      <c r="AM25" s="87"/>
      <c r="AN25" s="87"/>
      <c r="AO25" s="93" t="s">
        <v>209</v>
      </c>
      <c r="AP25" s="93"/>
      <c r="AQ25" s="93"/>
      <c r="AR25" s="93"/>
      <c r="AS25" s="93"/>
      <c r="AT25" s="93"/>
      <c r="AU25" s="93"/>
      <c r="AV25" s="90"/>
      <c r="AW25" s="126" t="s">
        <v>199</v>
      </c>
      <c r="AY25" s="90"/>
      <c r="AZ25" s="87"/>
      <c r="BA25" s="87"/>
      <c r="BB25" s="87"/>
      <c r="BC25" s="93" t="s">
        <v>210</v>
      </c>
      <c r="BD25" s="93"/>
      <c r="BE25" s="93"/>
      <c r="BF25" s="93"/>
      <c r="BG25" s="127" t="s">
        <v>187</v>
      </c>
      <c r="BI25" s="91"/>
      <c r="BJ25" s="91"/>
      <c r="BK25" s="88"/>
    </row>
    <row r="26" spans="1:63" ht="13.5" thickBo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91"/>
      <c r="AN26" s="91"/>
      <c r="AO26" s="91"/>
      <c r="AP26" s="91"/>
      <c r="AQ26" s="91"/>
      <c r="AR26" s="91"/>
      <c r="AS26" s="91"/>
      <c r="AT26" s="91"/>
      <c r="AU26" s="91"/>
      <c r="AV26" s="91"/>
      <c r="AW26" s="91"/>
      <c r="AX26" s="91"/>
      <c r="AY26" s="91"/>
      <c r="AZ26" s="91"/>
      <c r="BA26" s="91"/>
      <c r="BB26" s="91"/>
      <c r="BC26" s="91"/>
      <c r="BD26" s="91"/>
      <c r="BE26" s="91"/>
      <c r="BF26" s="91"/>
      <c r="BG26" s="140"/>
      <c r="BH26" s="91"/>
      <c r="BI26" s="91"/>
      <c r="BJ26" s="91"/>
      <c r="BK26" s="88"/>
    </row>
    <row r="27" spans="1:63" ht="16.5" thickBot="1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128"/>
      <c r="L27" s="128"/>
      <c r="M27" s="128"/>
      <c r="N27" s="128"/>
      <c r="O27" s="128"/>
      <c r="P27" s="129"/>
      <c r="Q27" s="128"/>
      <c r="R27" s="123"/>
      <c r="S27" s="93"/>
      <c r="T27" s="93"/>
      <c r="U27" s="87"/>
      <c r="V27" s="130"/>
      <c r="W27" s="87" t="s">
        <v>163</v>
      </c>
      <c r="X27" s="87" t="s">
        <v>163</v>
      </c>
      <c r="Y27" s="123" t="s">
        <v>211</v>
      </c>
      <c r="Z27" s="123"/>
      <c r="AA27" s="131"/>
      <c r="AB27" s="129"/>
      <c r="AC27" s="128"/>
      <c r="AD27" s="128"/>
      <c r="AE27" s="128"/>
      <c r="AF27" s="128"/>
      <c r="AG27" s="128"/>
      <c r="AH27" s="128"/>
      <c r="AI27" s="91"/>
      <c r="AJ27" s="91"/>
      <c r="AK27" s="126" t="s">
        <v>212</v>
      </c>
      <c r="AL27" s="91"/>
      <c r="AM27" s="90"/>
      <c r="AN27" s="90"/>
      <c r="AO27" s="123" t="s">
        <v>213</v>
      </c>
      <c r="AP27" s="123"/>
      <c r="AQ27" s="123"/>
      <c r="AR27" s="129"/>
      <c r="AS27" s="128"/>
      <c r="AT27" s="128"/>
      <c r="AU27" s="126" t="s">
        <v>203</v>
      </c>
      <c r="AV27" s="91"/>
      <c r="AX27" s="91"/>
      <c r="AY27" s="91"/>
      <c r="AZ27" s="91"/>
      <c r="BA27" s="91"/>
      <c r="BB27" s="91"/>
      <c r="BC27" s="93" t="s">
        <v>218</v>
      </c>
      <c r="BD27" s="93"/>
      <c r="BE27" s="93"/>
      <c r="BF27" s="93"/>
      <c r="BG27" s="145" t="s">
        <v>217</v>
      </c>
      <c r="BH27" s="91"/>
      <c r="BI27" s="91"/>
      <c r="BJ27" s="91"/>
      <c r="BK27" s="88"/>
    </row>
    <row r="30" spans="42:65" ht="12.75">
      <c r="AP30" s="132"/>
      <c r="BM30" s="132"/>
    </row>
  </sheetData>
  <sheetProtection/>
  <mergeCells count="30">
    <mergeCell ref="A14:A17"/>
    <mergeCell ref="AC3:AL3"/>
    <mergeCell ref="AC2:AL2"/>
    <mergeCell ref="B1:M1"/>
    <mergeCell ref="R1:Z1"/>
    <mergeCell ref="A3:O3"/>
    <mergeCell ref="A4:O4"/>
    <mergeCell ref="R4:AA4"/>
    <mergeCell ref="R3:AA3"/>
    <mergeCell ref="R2:AA2"/>
    <mergeCell ref="BE14:BE17"/>
    <mergeCell ref="BJ14:BJ17"/>
    <mergeCell ref="AY2:BJ2"/>
    <mergeCell ref="BB4:BH4"/>
    <mergeCell ref="BH14:BH17"/>
    <mergeCell ref="BI14:BI17"/>
    <mergeCell ref="T9:AZ9"/>
    <mergeCell ref="AC4:AL4"/>
    <mergeCell ref="BG14:BG17"/>
    <mergeCell ref="BF14:BF17"/>
    <mergeCell ref="BD14:BD17"/>
    <mergeCell ref="AN1:AV1"/>
    <mergeCell ref="AN2:AW2"/>
    <mergeCell ref="AW14:BA14"/>
    <mergeCell ref="AJ14:AN14"/>
    <mergeCell ref="AS14:AV14"/>
    <mergeCell ref="AC1:AK1"/>
    <mergeCell ref="AN3:AW3"/>
    <mergeCell ref="AN4:AW4"/>
    <mergeCell ref="BC14:BC17"/>
  </mergeCells>
  <printOptions horizontalCentered="1"/>
  <pageMargins left="0.3937007874015748" right="0.3937007874015748" top="0.7874015748031497" bottom="0.3937007874015748" header="0" footer="0.5118110236220472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3"/>
  <sheetViews>
    <sheetView showZeros="0" tabSelected="1" view="pageBreakPreview" zoomScale="95" zoomScaleNormal="95" zoomScaleSheetLayoutView="95" workbookViewId="0" topLeftCell="A40">
      <selection activeCell="AG15" sqref="AG15"/>
    </sheetView>
  </sheetViews>
  <sheetFormatPr defaultColWidth="9.00390625" defaultRowHeight="12.75"/>
  <cols>
    <col min="1" max="1" width="12.25390625" style="0" customWidth="1"/>
    <col min="2" max="2" width="4.00390625" style="0" customWidth="1"/>
    <col min="3" max="3" width="3.625" style="0" customWidth="1"/>
    <col min="4" max="4" width="4.625" style="0" customWidth="1"/>
    <col min="5" max="5" width="3.625" style="0" customWidth="1"/>
    <col min="6" max="6" width="4.625" style="0" customWidth="1"/>
    <col min="7" max="7" width="3.625" style="0" customWidth="1"/>
    <col min="8" max="8" width="4.125" style="0" customWidth="1"/>
    <col min="9" max="9" width="4.375" style="0" customWidth="1"/>
    <col min="10" max="10" width="3.625" style="0" customWidth="1"/>
    <col min="11" max="11" width="4.375" style="0" customWidth="1"/>
    <col min="12" max="12" width="5.00390625" style="0" customWidth="1"/>
    <col min="13" max="14" width="3.625" style="0" customWidth="1"/>
    <col min="15" max="15" width="4.125" style="0" customWidth="1"/>
    <col min="16" max="18" width="3.625" style="0" customWidth="1"/>
    <col min="19" max="19" width="8.00390625" style="0" customWidth="1"/>
    <col min="20" max="20" width="6.375" style="0" customWidth="1"/>
    <col min="21" max="23" width="3.625" style="0" customWidth="1"/>
    <col min="24" max="24" width="3.75390625" style="0" customWidth="1"/>
    <col min="25" max="27" width="3.625" style="0" customWidth="1"/>
    <col min="28" max="28" width="4.00390625" style="0" customWidth="1"/>
    <col min="29" max="31" width="3.625" style="0" customWidth="1"/>
    <col min="32" max="32" width="3.375" style="0" customWidth="1"/>
    <col min="33" max="33" width="4.625" style="0" customWidth="1"/>
    <col min="34" max="38" width="3.625" style="0" customWidth="1"/>
    <col min="39" max="39" width="5.875" style="0" customWidth="1"/>
    <col min="40" max="40" width="3.625" style="0" customWidth="1"/>
    <col min="41" max="41" width="4.375" style="0" customWidth="1"/>
    <col min="42" max="49" width="3.625" style="0" customWidth="1"/>
    <col min="50" max="50" width="4.75390625" style="0" customWidth="1"/>
    <col min="51" max="51" width="3.625" style="0" customWidth="1"/>
    <col min="52" max="52" width="5.00390625" style="0" customWidth="1"/>
    <col min="53" max="53" width="7.00390625" style="0" customWidth="1"/>
    <col min="54" max="54" width="5.00390625" style="0" customWidth="1"/>
  </cols>
  <sheetData>
    <row r="1" spans="1:53" ht="25.5" customHeight="1">
      <c r="A1" s="291"/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615" t="s">
        <v>293</v>
      </c>
      <c r="S1" s="615"/>
      <c r="T1" s="615"/>
      <c r="U1" s="615"/>
      <c r="V1" s="615"/>
      <c r="W1" s="615"/>
      <c r="X1" s="615"/>
      <c r="Y1" s="615"/>
      <c r="Z1" s="615"/>
      <c r="AA1" s="615"/>
      <c r="AB1" s="615"/>
      <c r="AC1" s="615"/>
      <c r="AD1" s="615"/>
      <c r="AE1" s="615"/>
      <c r="AF1" s="615"/>
      <c r="AG1" s="615"/>
      <c r="AH1" s="615"/>
      <c r="AI1" s="210"/>
      <c r="AJ1" s="210"/>
      <c r="AK1" s="210"/>
      <c r="AL1" s="210"/>
      <c r="AM1" s="210"/>
      <c r="AN1" s="210"/>
      <c r="AO1" s="210"/>
      <c r="AP1" s="210"/>
      <c r="AQ1" s="291"/>
      <c r="AR1" s="291"/>
      <c r="AS1" s="291"/>
      <c r="AT1" s="291"/>
      <c r="AU1" s="291"/>
      <c r="AV1" s="614"/>
      <c r="AW1" s="614"/>
      <c r="AX1" s="614"/>
      <c r="AY1" s="614"/>
      <c r="AZ1" s="614"/>
      <c r="BA1" s="614"/>
    </row>
    <row r="2" spans="1:53" ht="21.75" customHeight="1">
      <c r="A2" s="291"/>
      <c r="B2" s="210"/>
      <c r="C2" s="210"/>
      <c r="D2" s="210"/>
      <c r="E2" s="210"/>
      <c r="F2" s="210"/>
      <c r="G2" s="210"/>
      <c r="H2" s="210"/>
      <c r="I2" s="615" t="s">
        <v>317</v>
      </c>
      <c r="J2" s="619"/>
      <c r="K2" s="619"/>
      <c r="L2" s="619"/>
      <c r="M2" s="619"/>
      <c r="N2" s="619"/>
      <c r="O2" s="619"/>
      <c r="P2" s="619"/>
      <c r="Q2" s="619"/>
      <c r="R2" s="619"/>
      <c r="S2" s="619"/>
      <c r="T2" s="619"/>
      <c r="U2" s="619"/>
      <c r="V2" s="619"/>
      <c r="W2" s="619"/>
      <c r="X2" s="619"/>
      <c r="Y2" s="619"/>
      <c r="Z2" s="619"/>
      <c r="AA2" s="619"/>
      <c r="AB2" s="619"/>
      <c r="AC2" s="619"/>
      <c r="AD2" s="619"/>
      <c r="AE2" s="619"/>
      <c r="AF2" s="619"/>
      <c r="AG2" s="619"/>
      <c r="AH2" s="619"/>
      <c r="AI2" s="619"/>
      <c r="AJ2" s="619"/>
      <c r="AK2" s="619"/>
      <c r="AL2" s="619"/>
      <c r="AM2" s="619"/>
      <c r="AN2" s="619"/>
      <c r="AO2" s="619"/>
      <c r="AP2" s="619"/>
      <c r="AQ2" s="619"/>
      <c r="AR2" s="619"/>
      <c r="AS2" s="291"/>
      <c r="AT2" s="291"/>
      <c r="AU2" s="291"/>
      <c r="AV2" s="614"/>
      <c r="AW2" s="614"/>
      <c r="AX2" s="614"/>
      <c r="AY2" s="614"/>
      <c r="AZ2" s="614"/>
      <c r="BA2" s="614"/>
    </row>
    <row r="3" spans="1:53" ht="18.75" customHeight="1">
      <c r="A3" s="29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616"/>
      <c r="T3" s="616"/>
      <c r="U3" s="616"/>
      <c r="V3" s="616"/>
      <c r="W3" s="616"/>
      <c r="X3" s="616"/>
      <c r="Y3" s="616"/>
      <c r="Z3" s="616"/>
      <c r="AA3" s="616"/>
      <c r="AB3" s="616"/>
      <c r="AC3" s="616"/>
      <c r="AD3" s="616"/>
      <c r="AE3" s="616"/>
      <c r="AF3" s="616"/>
      <c r="AG3" s="616"/>
      <c r="AH3" s="616"/>
      <c r="AI3" s="211"/>
      <c r="AJ3" s="211"/>
      <c r="AK3" s="211"/>
      <c r="AL3" s="211"/>
      <c r="AM3" s="211"/>
      <c r="AN3" s="211"/>
      <c r="AO3" s="211"/>
      <c r="AP3" s="211"/>
      <c r="AQ3" s="291"/>
      <c r="AR3" s="291"/>
      <c r="AS3" s="291"/>
      <c r="AT3" s="291"/>
      <c r="AU3" s="291"/>
      <c r="AV3" s="614"/>
      <c r="AW3" s="614"/>
      <c r="AX3" s="614"/>
      <c r="AY3" s="614"/>
      <c r="AZ3" s="614"/>
      <c r="BA3" s="614"/>
    </row>
    <row r="4" spans="1:53" ht="18.75" customHeight="1">
      <c r="A4" s="291"/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11"/>
      <c r="AJ4" s="211"/>
      <c r="AK4" s="211"/>
      <c r="AL4" s="211"/>
      <c r="AM4" s="211"/>
      <c r="AN4" s="211"/>
      <c r="AO4" s="211"/>
      <c r="AP4" s="211"/>
      <c r="AQ4" s="291"/>
      <c r="AR4" s="291"/>
      <c r="AS4" s="291"/>
      <c r="AT4" s="291"/>
      <c r="AU4" s="291"/>
      <c r="AV4" s="292"/>
      <c r="AW4" s="292"/>
      <c r="AX4" s="292"/>
      <c r="AY4" s="292"/>
      <c r="AZ4" s="292"/>
      <c r="BA4" s="292"/>
    </row>
    <row r="5" spans="1:53" ht="24" customHeight="1">
      <c r="A5" s="208"/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610" t="s">
        <v>313</v>
      </c>
      <c r="AI5" s="610"/>
      <c r="AJ5" s="610"/>
      <c r="AK5" s="610"/>
      <c r="AL5" s="610"/>
      <c r="AM5" s="610"/>
      <c r="AN5" s="610"/>
      <c r="AO5" s="610"/>
      <c r="AP5" s="610"/>
      <c r="AQ5" s="610"/>
      <c r="AR5" s="610"/>
      <c r="AS5" s="610"/>
      <c r="AT5" s="610"/>
      <c r="AU5" s="610"/>
      <c r="AV5" s="610"/>
      <c r="AW5" s="610"/>
      <c r="AX5" s="610"/>
      <c r="AY5" s="208"/>
      <c r="AZ5" s="208"/>
      <c r="BA5" s="208"/>
    </row>
    <row r="6" spans="1:53" ht="24" customHeight="1">
      <c r="A6" s="208"/>
      <c r="B6" s="289"/>
      <c r="C6" s="289"/>
      <c r="D6" s="289"/>
      <c r="E6" s="289"/>
      <c r="F6" s="289"/>
      <c r="G6" s="289"/>
      <c r="H6" s="289"/>
      <c r="I6" s="289"/>
      <c r="J6" s="289"/>
      <c r="K6" s="289"/>
      <c r="L6" s="289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610" t="s">
        <v>314</v>
      </c>
      <c r="AI6" s="610"/>
      <c r="AJ6" s="610"/>
      <c r="AK6" s="610"/>
      <c r="AL6" s="610"/>
      <c r="AM6" s="610"/>
      <c r="AN6" s="610"/>
      <c r="AO6" s="610"/>
      <c r="AP6" s="610"/>
      <c r="AQ6" s="610"/>
      <c r="AR6" s="610"/>
      <c r="AS6" s="610"/>
      <c r="AT6" s="610"/>
      <c r="AU6" s="610"/>
      <c r="AV6" s="610"/>
      <c r="AW6" s="610"/>
      <c r="AX6" s="610"/>
      <c r="AY6" s="289"/>
      <c r="AZ6" s="289"/>
      <c r="BA6" s="289"/>
    </row>
    <row r="7" spans="1:53" ht="24" customHeight="1">
      <c r="A7" s="208"/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91"/>
      <c r="N7" s="291"/>
      <c r="O7" s="291"/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610" t="s">
        <v>315</v>
      </c>
      <c r="AI7" s="610"/>
      <c r="AJ7" s="610"/>
      <c r="AK7" s="610"/>
      <c r="AL7" s="610"/>
      <c r="AM7" s="610"/>
      <c r="AN7" s="610"/>
      <c r="AO7" s="610"/>
      <c r="AP7" s="610"/>
      <c r="AQ7" s="610"/>
      <c r="AR7" s="610"/>
      <c r="AS7" s="610"/>
      <c r="AT7" s="610"/>
      <c r="AU7" s="610"/>
      <c r="AV7" s="610"/>
      <c r="AW7" s="610"/>
      <c r="AX7" s="610"/>
      <c r="AY7" s="208"/>
      <c r="AZ7" s="208"/>
      <c r="BA7" s="208"/>
    </row>
    <row r="8" spans="1:53" ht="24" customHeight="1">
      <c r="A8" s="208"/>
      <c r="B8" s="208"/>
      <c r="C8" s="208"/>
      <c r="D8" s="208"/>
      <c r="E8" s="208"/>
      <c r="F8" s="208"/>
      <c r="G8" s="208"/>
      <c r="H8" s="208"/>
      <c r="I8" s="208"/>
      <c r="J8" s="208"/>
      <c r="K8" s="208"/>
      <c r="L8" s="208"/>
      <c r="M8" s="291"/>
      <c r="N8" s="291"/>
      <c r="O8" s="291"/>
      <c r="P8" s="291"/>
      <c r="Q8" s="291"/>
      <c r="R8" s="291"/>
      <c r="S8" s="291"/>
      <c r="T8" s="291"/>
      <c r="U8" s="291"/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610" t="s">
        <v>316</v>
      </c>
      <c r="AI8" s="610"/>
      <c r="AJ8" s="610"/>
      <c r="AK8" s="610"/>
      <c r="AL8" s="610"/>
      <c r="AM8" s="610"/>
      <c r="AN8" s="610"/>
      <c r="AO8" s="610"/>
      <c r="AP8" s="610"/>
      <c r="AQ8" s="610"/>
      <c r="AR8" s="610"/>
      <c r="AS8" s="610"/>
      <c r="AT8" s="610"/>
      <c r="AU8" s="610"/>
      <c r="AV8" s="610"/>
      <c r="AW8" s="610"/>
      <c r="AX8" s="610"/>
      <c r="AY8" s="289"/>
      <c r="AZ8" s="289"/>
      <c r="BA8" s="289"/>
    </row>
    <row r="9" spans="1:53" ht="24" customHeight="1">
      <c r="A9" s="621"/>
      <c r="B9" s="619"/>
      <c r="C9" s="619"/>
      <c r="D9" s="619"/>
      <c r="E9" s="619"/>
      <c r="F9" s="619"/>
      <c r="G9" s="619"/>
      <c r="H9" s="619"/>
      <c r="I9" s="619"/>
      <c r="J9" s="619"/>
      <c r="K9" s="619"/>
      <c r="L9" s="619"/>
      <c r="M9" s="291"/>
      <c r="N9" s="291"/>
      <c r="O9" s="291"/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617" t="s">
        <v>319</v>
      </c>
      <c r="AI9" s="617"/>
      <c r="AJ9" s="617"/>
      <c r="AK9" s="617"/>
      <c r="AL9" s="617"/>
      <c r="AM9" s="617"/>
      <c r="AN9" s="617"/>
      <c r="AO9" s="617"/>
      <c r="AP9" s="617"/>
      <c r="AQ9" s="617"/>
      <c r="AR9" s="617"/>
      <c r="AS9" s="617"/>
      <c r="AT9" s="617"/>
      <c r="AU9" s="617"/>
      <c r="AV9" s="617"/>
      <c r="AW9" s="617"/>
      <c r="AX9" s="617"/>
      <c r="AY9" s="208"/>
      <c r="AZ9" s="208"/>
      <c r="BA9" s="208"/>
    </row>
    <row r="10" spans="1:53" ht="18.75">
      <c r="A10" s="208"/>
      <c r="B10" s="289"/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91"/>
      <c r="N10" s="291"/>
      <c r="O10" s="291"/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89"/>
      <c r="AK10" s="225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289"/>
      <c r="AX10" s="289"/>
      <c r="AY10" s="289"/>
      <c r="AZ10" s="289"/>
      <c r="BA10" s="289"/>
    </row>
    <row r="11" spans="1:53" ht="18.75">
      <c r="A11" s="621"/>
      <c r="B11" s="619"/>
      <c r="C11" s="619"/>
      <c r="D11" s="619"/>
      <c r="E11" s="619"/>
      <c r="F11" s="619"/>
      <c r="G11" s="619"/>
      <c r="H11" s="619"/>
      <c r="I11" s="619"/>
      <c r="J11" s="619"/>
      <c r="K11" s="619"/>
      <c r="L11" s="619"/>
      <c r="M11" s="291"/>
      <c r="N11" s="291"/>
      <c r="O11" s="291"/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621"/>
      <c r="AL11" s="621"/>
      <c r="AM11" s="621"/>
      <c r="AN11" s="621"/>
      <c r="AO11" s="621"/>
      <c r="AP11" s="621"/>
      <c r="AQ11" s="621"/>
      <c r="AR11" s="621"/>
      <c r="AS11" s="621"/>
      <c r="AT11" s="621"/>
      <c r="AU11" s="621"/>
      <c r="AV11" s="621"/>
      <c r="AW11" s="621"/>
      <c r="AX11" s="291"/>
      <c r="AY11" s="291"/>
      <c r="AZ11" s="291"/>
      <c r="BA11" s="291"/>
    </row>
    <row r="12" spans="1:53" ht="18.75">
      <c r="A12" s="620" t="s">
        <v>287</v>
      </c>
      <c r="B12" s="620"/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0"/>
      <c r="AB12" s="620"/>
      <c r="AC12" s="620"/>
      <c r="AD12" s="620"/>
      <c r="AE12" s="620"/>
      <c r="AF12" s="620"/>
      <c r="AG12" s="620"/>
      <c r="AH12" s="620"/>
      <c r="AI12" s="620"/>
      <c r="AJ12" s="620"/>
      <c r="AK12" s="620"/>
      <c r="AL12" s="620"/>
      <c r="AM12" s="620"/>
      <c r="AN12" s="620"/>
      <c r="AO12" s="620"/>
      <c r="AP12" s="620"/>
      <c r="AQ12" s="620"/>
      <c r="AR12" s="620"/>
      <c r="AS12" s="620"/>
      <c r="AT12" s="620"/>
      <c r="AU12" s="620"/>
      <c r="AV12" s="620"/>
      <c r="AW12" s="620"/>
      <c r="AX12" s="620"/>
      <c r="AY12" s="620"/>
      <c r="AZ12" s="620"/>
      <c r="BA12" s="620"/>
    </row>
    <row r="13" spans="1:53" ht="18.75">
      <c r="A13" s="622"/>
      <c r="B13" s="622"/>
      <c r="C13" s="622"/>
      <c r="D13" s="622"/>
      <c r="E13" s="622"/>
      <c r="F13" s="622"/>
      <c r="G13" s="622"/>
      <c r="H13" s="622"/>
      <c r="I13" s="622"/>
      <c r="J13" s="622"/>
      <c r="K13" s="622"/>
      <c r="L13" s="622"/>
      <c r="M13" s="622"/>
      <c r="N13" s="622"/>
      <c r="O13" s="622"/>
      <c r="P13" s="622"/>
      <c r="Q13" s="622"/>
      <c r="R13" s="622"/>
      <c r="S13" s="622"/>
      <c r="T13" s="622"/>
      <c r="U13" s="622"/>
      <c r="V13" s="622"/>
      <c r="W13" s="622"/>
      <c r="X13" s="622"/>
      <c r="Y13" s="622"/>
      <c r="Z13" s="622"/>
      <c r="AA13" s="622"/>
      <c r="AB13" s="622"/>
      <c r="AC13" s="622"/>
      <c r="AD13" s="622"/>
      <c r="AE13" s="622"/>
      <c r="AF13" s="622"/>
      <c r="AG13" s="622"/>
      <c r="AH13" s="622"/>
      <c r="AI13" s="622"/>
      <c r="AJ13" s="622"/>
      <c r="AK13" s="622"/>
      <c r="AL13" s="622"/>
      <c r="AM13" s="622"/>
      <c r="AN13" s="622"/>
      <c r="AO13" s="622"/>
      <c r="AP13" s="622"/>
      <c r="AQ13" s="622"/>
      <c r="AR13" s="622"/>
      <c r="AS13" s="622"/>
      <c r="AT13" s="622"/>
      <c r="AU13" s="622"/>
      <c r="AV13" s="622"/>
      <c r="AW13" s="622"/>
      <c r="AX13" s="622"/>
      <c r="AY13" s="622"/>
      <c r="AZ13" s="622"/>
      <c r="BA13" s="622"/>
    </row>
    <row r="14" spans="1:53" s="348" customFormat="1" ht="20.25">
      <c r="A14" s="352"/>
      <c r="B14" s="547" t="s">
        <v>291</v>
      </c>
      <c r="C14" s="547"/>
      <c r="D14" s="547"/>
      <c r="E14" s="547"/>
      <c r="F14" s="547"/>
      <c r="G14" s="547"/>
      <c r="H14" s="547"/>
      <c r="I14" s="547"/>
      <c r="J14" s="547"/>
      <c r="K14" s="547"/>
      <c r="L14" s="547"/>
      <c r="M14" s="611" t="s">
        <v>298</v>
      </c>
      <c r="N14" s="611"/>
      <c r="O14" s="611"/>
      <c r="P14" s="611"/>
      <c r="Q14" s="611"/>
      <c r="R14" s="611"/>
      <c r="S14" s="611"/>
      <c r="T14" s="611"/>
      <c r="U14" s="611"/>
      <c r="V14" s="354"/>
      <c r="W14" s="354"/>
      <c r="X14" s="354"/>
      <c r="Y14" s="354"/>
      <c r="Z14" s="354"/>
      <c r="AA14" s="354"/>
      <c r="AB14" s="354"/>
      <c r="AC14" s="354"/>
      <c r="AD14" s="354"/>
      <c r="AE14" s="354"/>
      <c r="AF14" s="354"/>
      <c r="AG14" s="354"/>
      <c r="AH14" s="611" t="s">
        <v>385</v>
      </c>
      <c r="AI14" s="612"/>
      <c r="AJ14" s="612"/>
      <c r="AK14" s="612"/>
      <c r="AL14" s="612"/>
      <c r="AM14" s="612"/>
      <c r="AN14" s="547" t="s">
        <v>386</v>
      </c>
      <c r="AO14" s="547"/>
      <c r="AP14" s="547"/>
      <c r="AQ14" s="547"/>
      <c r="AR14" s="547"/>
      <c r="AS14" s="547"/>
      <c r="AT14" s="547"/>
      <c r="AU14" s="547"/>
      <c r="AV14" s="547"/>
      <c r="AW14" s="547"/>
      <c r="AX14" s="547"/>
      <c r="AY14" s="547"/>
      <c r="AZ14" s="547"/>
      <c r="BA14" s="547"/>
    </row>
    <row r="15" spans="1:53" s="348" customFormat="1" ht="66.75" customHeight="1">
      <c r="A15" s="353"/>
      <c r="B15" s="547" t="s">
        <v>288</v>
      </c>
      <c r="C15" s="547"/>
      <c r="D15" s="547"/>
      <c r="E15" s="547"/>
      <c r="F15" s="547"/>
      <c r="G15" s="547"/>
      <c r="H15" s="547"/>
      <c r="I15" s="547"/>
      <c r="J15" s="547"/>
      <c r="K15" s="547"/>
      <c r="L15" s="547"/>
      <c r="M15" s="611" t="s">
        <v>361</v>
      </c>
      <c r="N15" s="611"/>
      <c r="O15" s="611"/>
      <c r="P15" s="611"/>
      <c r="Q15" s="611"/>
      <c r="R15" s="611"/>
      <c r="S15" s="611"/>
      <c r="T15" s="611"/>
      <c r="U15" s="611"/>
      <c r="V15" s="611"/>
      <c r="W15" s="353"/>
      <c r="X15" s="353"/>
      <c r="Y15" s="353"/>
      <c r="Z15" s="353"/>
      <c r="AA15" s="353"/>
      <c r="AB15" s="353"/>
      <c r="AC15" s="353"/>
      <c r="AD15" s="353"/>
      <c r="AE15" s="353"/>
      <c r="AF15" s="353"/>
      <c r="AG15" s="353"/>
      <c r="AH15" s="598" t="s">
        <v>472</v>
      </c>
      <c r="AI15" s="598"/>
      <c r="AJ15" s="598"/>
      <c r="AK15" s="598"/>
      <c r="AL15" s="598"/>
      <c r="AM15" s="598"/>
      <c r="AN15" s="598"/>
      <c r="AO15" s="598"/>
      <c r="AP15" s="598"/>
      <c r="AQ15" s="598"/>
      <c r="AR15" s="598"/>
      <c r="AS15" s="598"/>
      <c r="AT15" s="598"/>
      <c r="AU15" s="598"/>
      <c r="AV15" s="598"/>
      <c r="AW15" s="598"/>
      <c r="AX15" s="598"/>
      <c r="AY15" s="598"/>
      <c r="AZ15" s="598"/>
      <c r="BA15" s="598"/>
    </row>
    <row r="16" spans="1:53" s="348" customFormat="1" ht="30" customHeight="1">
      <c r="A16" s="352"/>
      <c r="B16" s="547" t="s">
        <v>289</v>
      </c>
      <c r="C16" s="547"/>
      <c r="D16" s="547"/>
      <c r="E16" s="547"/>
      <c r="F16" s="547"/>
      <c r="G16" s="547"/>
      <c r="H16" s="547"/>
      <c r="I16" s="547"/>
      <c r="J16" s="547"/>
      <c r="K16" s="547"/>
      <c r="L16" s="547"/>
      <c r="M16" s="611" t="s">
        <v>448</v>
      </c>
      <c r="N16" s="612"/>
      <c r="O16" s="612"/>
      <c r="P16" s="612"/>
      <c r="Q16" s="612"/>
      <c r="R16" s="612"/>
      <c r="S16" s="612"/>
      <c r="T16" s="612"/>
      <c r="U16" s="612"/>
      <c r="V16" s="612"/>
      <c r="W16" s="612"/>
      <c r="X16" s="612"/>
      <c r="Y16" s="612"/>
      <c r="Z16" s="612"/>
      <c r="AA16" s="612"/>
      <c r="AB16" s="612"/>
      <c r="AC16" s="612"/>
      <c r="AD16" s="612"/>
      <c r="AE16" s="612"/>
      <c r="AF16" s="612"/>
      <c r="AG16" s="353"/>
      <c r="AH16" s="598" t="s">
        <v>479</v>
      </c>
      <c r="AI16" s="598"/>
      <c r="AJ16" s="598"/>
      <c r="AK16" s="598"/>
      <c r="AL16" s="598"/>
      <c r="AM16" s="598"/>
      <c r="AN16" s="598"/>
      <c r="AO16" s="598"/>
      <c r="AP16" s="598"/>
      <c r="AQ16" s="598"/>
      <c r="AR16" s="598"/>
      <c r="AS16" s="598"/>
      <c r="AT16" s="598"/>
      <c r="AU16" s="598"/>
      <c r="AV16" s="598"/>
      <c r="AW16" s="598"/>
      <c r="AX16" s="598"/>
      <c r="AY16" s="598"/>
      <c r="AZ16" s="598"/>
      <c r="BA16" s="598"/>
    </row>
    <row r="17" spans="1:53" s="348" customFormat="1" ht="48" customHeight="1">
      <c r="A17" s="355"/>
      <c r="B17" s="613" t="s">
        <v>318</v>
      </c>
      <c r="C17" s="613"/>
      <c r="D17" s="613"/>
      <c r="E17" s="613"/>
      <c r="F17" s="613"/>
      <c r="G17" s="613"/>
      <c r="H17" s="613"/>
      <c r="I17" s="613"/>
      <c r="J17" s="613"/>
      <c r="K17" s="613"/>
      <c r="L17" s="613"/>
      <c r="M17" s="598" t="s">
        <v>387</v>
      </c>
      <c r="N17" s="598"/>
      <c r="O17" s="598"/>
      <c r="P17" s="598"/>
      <c r="Q17" s="598"/>
      <c r="R17" s="598"/>
      <c r="S17" s="598"/>
      <c r="T17" s="598"/>
      <c r="U17" s="598"/>
      <c r="V17" s="598"/>
      <c r="W17" s="598"/>
      <c r="X17" s="598"/>
      <c r="Y17" s="598"/>
      <c r="Z17" s="598"/>
      <c r="AA17" s="598"/>
      <c r="AB17" s="598"/>
      <c r="AC17" s="598"/>
      <c r="AD17" s="598"/>
      <c r="AE17" s="598"/>
      <c r="AF17" s="598"/>
      <c r="AG17" s="598"/>
      <c r="AH17" s="598" t="s">
        <v>480</v>
      </c>
      <c r="AI17" s="598"/>
      <c r="AJ17" s="598"/>
      <c r="AK17" s="598"/>
      <c r="AL17" s="598"/>
      <c r="AM17" s="598"/>
      <c r="AN17" s="598"/>
      <c r="AO17" s="598"/>
      <c r="AP17" s="598"/>
      <c r="AQ17" s="598"/>
      <c r="AR17" s="598"/>
      <c r="AS17" s="598"/>
      <c r="AT17" s="598"/>
      <c r="AU17" s="598"/>
      <c r="AV17" s="598"/>
      <c r="AW17" s="598"/>
      <c r="AX17" s="598"/>
      <c r="AY17" s="598"/>
      <c r="AZ17" s="598"/>
      <c r="BA17" s="598"/>
    </row>
    <row r="18" spans="1:53" s="348" customFormat="1" ht="27" customHeight="1">
      <c r="A18" s="352"/>
      <c r="B18" s="547" t="s">
        <v>290</v>
      </c>
      <c r="C18" s="547"/>
      <c r="D18" s="547"/>
      <c r="E18" s="547"/>
      <c r="F18" s="547"/>
      <c r="G18" s="547"/>
      <c r="H18" s="547"/>
      <c r="I18" s="547"/>
      <c r="J18" s="547"/>
      <c r="K18" s="547"/>
      <c r="L18" s="547"/>
      <c r="M18" s="547" t="s">
        <v>294</v>
      </c>
      <c r="N18" s="547"/>
      <c r="O18" s="547"/>
      <c r="P18" s="547"/>
      <c r="Q18" s="547"/>
      <c r="R18" s="547"/>
      <c r="S18" s="547"/>
      <c r="T18" s="547"/>
      <c r="U18" s="547"/>
      <c r="V18" s="547"/>
      <c r="W18" s="547"/>
      <c r="X18" s="547"/>
      <c r="Y18" s="547"/>
      <c r="Z18" s="547"/>
      <c r="AA18" s="547"/>
      <c r="AB18" s="547"/>
      <c r="AC18" s="547"/>
      <c r="AD18" s="547"/>
      <c r="AE18" s="547"/>
      <c r="AF18" s="547"/>
      <c r="AG18" s="547"/>
      <c r="AH18" s="548" t="s">
        <v>481</v>
      </c>
      <c r="AI18" s="548"/>
      <c r="AJ18" s="548"/>
      <c r="AK18" s="548"/>
      <c r="AL18" s="548"/>
      <c r="AM18" s="548"/>
      <c r="AN18" s="548"/>
      <c r="AO18" s="548"/>
      <c r="AP18" s="548"/>
      <c r="AQ18" s="548"/>
      <c r="AR18" s="548"/>
      <c r="AS18" s="548"/>
      <c r="AT18" s="548"/>
      <c r="AU18" s="548"/>
      <c r="AV18" s="548"/>
      <c r="AW18" s="548"/>
      <c r="AX18" s="548"/>
      <c r="AY18" s="548"/>
      <c r="AZ18" s="548"/>
      <c r="BA18" s="548"/>
    </row>
    <row r="19" spans="1:53" s="348" customFormat="1" ht="27.75" customHeight="1">
      <c r="A19" s="353"/>
      <c r="B19" s="547" t="s">
        <v>299</v>
      </c>
      <c r="C19" s="547"/>
      <c r="D19" s="547"/>
      <c r="E19" s="547"/>
      <c r="F19" s="547"/>
      <c r="G19" s="547"/>
      <c r="H19" s="547"/>
      <c r="I19" s="547"/>
      <c r="J19" s="547"/>
      <c r="K19" s="547"/>
      <c r="L19" s="547"/>
      <c r="M19" s="547" t="s">
        <v>312</v>
      </c>
      <c r="N19" s="547"/>
      <c r="O19" s="547"/>
      <c r="P19" s="547"/>
      <c r="Q19" s="547"/>
      <c r="R19" s="547"/>
      <c r="S19" s="547"/>
      <c r="T19" s="547"/>
      <c r="U19" s="547"/>
      <c r="V19" s="547"/>
      <c r="W19" s="547"/>
      <c r="X19" s="547"/>
      <c r="Y19" s="547"/>
      <c r="Z19" s="547"/>
      <c r="AA19" s="547"/>
      <c r="AB19" s="547"/>
      <c r="AC19" s="547"/>
      <c r="AD19" s="547"/>
      <c r="AE19" s="547"/>
      <c r="AF19" s="547"/>
      <c r="AG19" s="547"/>
      <c r="AH19" s="547" t="s">
        <v>482</v>
      </c>
      <c r="AI19" s="547"/>
      <c r="AJ19" s="547"/>
      <c r="AK19" s="547"/>
      <c r="AL19" s="547"/>
      <c r="AM19" s="547"/>
      <c r="AN19" s="547"/>
      <c r="AO19" s="547"/>
      <c r="AP19" s="547"/>
      <c r="AQ19" s="547"/>
      <c r="AR19" s="547"/>
      <c r="AS19" s="547"/>
      <c r="AT19" s="547"/>
      <c r="AU19" s="547"/>
      <c r="AV19" s="547"/>
      <c r="AW19" s="547"/>
      <c r="AX19" s="547"/>
      <c r="AY19" s="547"/>
      <c r="AZ19" s="547"/>
      <c r="BA19" s="547"/>
    </row>
    <row r="20" spans="1:53" s="348" customFormat="1" ht="27.75" customHeight="1">
      <c r="A20" s="353"/>
      <c r="B20" s="353"/>
      <c r="C20" s="353"/>
      <c r="D20" s="353"/>
      <c r="E20" s="353"/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547" t="s">
        <v>477</v>
      </c>
      <c r="AI20" s="547"/>
      <c r="AJ20" s="547"/>
      <c r="AK20" s="547"/>
      <c r="AL20" s="547"/>
      <c r="AM20" s="547"/>
      <c r="AN20" s="547"/>
      <c r="AO20" s="547"/>
      <c r="AP20" s="547"/>
      <c r="AQ20" s="547"/>
      <c r="AR20" s="547"/>
      <c r="AS20" s="547"/>
      <c r="AT20" s="547"/>
      <c r="AU20" s="547"/>
      <c r="AV20" s="547"/>
      <c r="AW20" s="547"/>
      <c r="AX20" s="547"/>
      <c r="AY20" s="547"/>
      <c r="AZ20" s="547"/>
      <c r="BA20" s="547"/>
    </row>
    <row r="21" spans="1:54" s="348" customFormat="1" ht="27.75" customHeight="1">
      <c r="A21" s="353"/>
      <c r="B21" s="353"/>
      <c r="C21" s="353"/>
      <c r="D21" s="353"/>
      <c r="E21" s="353"/>
      <c r="F21" s="353"/>
      <c r="G21" s="353"/>
      <c r="H21" s="353"/>
      <c r="I21" s="353"/>
      <c r="J21" s="353"/>
      <c r="K21" s="353"/>
      <c r="L21" s="353"/>
      <c r="M21" s="353"/>
      <c r="N21" s="353"/>
      <c r="O21" s="353"/>
      <c r="P21" s="353"/>
      <c r="Q21" s="353"/>
      <c r="R21" s="353"/>
      <c r="S21" s="353"/>
      <c r="T21" s="353"/>
      <c r="U21" s="353"/>
      <c r="V21" s="353"/>
      <c r="W21" s="353"/>
      <c r="X21" s="353"/>
      <c r="Y21" s="353"/>
      <c r="Z21" s="353"/>
      <c r="AA21" s="353"/>
      <c r="AB21" s="353"/>
      <c r="AC21" s="353"/>
      <c r="AD21" s="353"/>
      <c r="AE21" s="353"/>
      <c r="AF21" s="353"/>
      <c r="AG21" s="353"/>
      <c r="AH21" s="353" t="s">
        <v>478</v>
      </c>
      <c r="AI21" s="353"/>
      <c r="AJ21" s="353"/>
      <c r="AK21" s="353"/>
      <c r="AL21" s="353"/>
      <c r="AM21" s="353"/>
      <c r="AN21" s="353"/>
      <c r="AO21" s="353"/>
      <c r="AP21" s="353"/>
      <c r="AQ21" s="353"/>
      <c r="AR21" s="353"/>
      <c r="AS21" s="353"/>
      <c r="AT21" s="353"/>
      <c r="AU21" s="353"/>
      <c r="AV21" s="353"/>
      <c r="AW21" s="353"/>
      <c r="AX21" s="353"/>
      <c r="AY21" s="353"/>
      <c r="AZ21" s="353"/>
      <c r="BA21" s="353"/>
      <c r="BB21" s="353"/>
    </row>
    <row r="22" spans="1:53" ht="30.75" customHeight="1" thickBot="1">
      <c r="A22" s="555" t="s">
        <v>264</v>
      </c>
      <c r="B22" s="555"/>
      <c r="C22" s="555"/>
      <c r="D22" s="555"/>
      <c r="E22" s="555"/>
      <c r="F22" s="555"/>
      <c r="G22" s="555"/>
      <c r="H22" s="555"/>
      <c r="I22" s="555"/>
      <c r="J22" s="555"/>
      <c r="K22" s="555"/>
      <c r="L22" s="555"/>
      <c r="M22" s="555"/>
      <c r="N22" s="555"/>
      <c r="O22" s="555"/>
      <c r="P22" s="555"/>
      <c r="Q22" s="555"/>
      <c r="R22" s="555"/>
      <c r="S22" s="555"/>
      <c r="T22" s="555"/>
      <c r="U22" s="555"/>
      <c r="V22" s="555"/>
      <c r="W22" s="555"/>
      <c r="X22" s="555"/>
      <c r="Y22" s="555"/>
      <c r="Z22" s="555"/>
      <c r="AA22" s="555"/>
      <c r="AB22" s="555"/>
      <c r="AC22" s="555"/>
      <c r="AD22" s="555"/>
      <c r="AE22" s="555"/>
      <c r="AF22" s="555"/>
      <c r="AG22" s="555"/>
      <c r="AH22" s="555"/>
      <c r="AI22" s="555"/>
      <c r="AJ22" s="555"/>
      <c r="AK22" s="555"/>
      <c r="AL22" s="555"/>
      <c r="AM22" s="555"/>
      <c r="AN22" s="555"/>
      <c r="AO22" s="555"/>
      <c r="AP22" s="555"/>
      <c r="AQ22" s="555"/>
      <c r="AR22" s="555"/>
      <c r="AS22" s="555"/>
      <c r="AT22" s="555"/>
      <c r="AU22" s="555"/>
      <c r="AV22" s="555"/>
      <c r="AW22" s="555"/>
      <c r="AX22" s="555"/>
      <c r="AY22" s="555"/>
      <c r="AZ22" s="555"/>
      <c r="BA22" s="555"/>
    </row>
    <row r="23" spans="1:53" ht="48.75">
      <c r="A23" s="293" t="s">
        <v>388</v>
      </c>
      <c r="B23" s="520" t="s">
        <v>167</v>
      </c>
      <c r="C23" s="521"/>
      <c r="D23" s="521"/>
      <c r="E23" s="521"/>
      <c r="F23" s="522"/>
      <c r="G23" s="520" t="s">
        <v>168</v>
      </c>
      <c r="H23" s="521"/>
      <c r="I23" s="521"/>
      <c r="J23" s="522"/>
      <c r="K23" s="520" t="s">
        <v>169</v>
      </c>
      <c r="L23" s="521"/>
      <c r="M23" s="521"/>
      <c r="N23" s="522"/>
      <c r="O23" s="520" t="s">
        <v>170</v>
      </c>
      <c r="P23" s="521"/>
      <c r="Q23" s="521"/>
      <c r="R23" s="521"/>
      <c r="S23" s="522"/>
      <c r="T23" s="520" t="s">
        <v>171</v>
      </c>
      <c r="U23" s="521"/>
      <c r="V23" s="521"/>
      <c r="W23" s="522"/>
      <c r="X23" s="520" t="s">
        <v>172</v>
      </c>
      <c r="Y23" s="521"/>
      <c r="Z23" s="521"/>
      <c r="AA23" s="522"/>
      <c r="AB23" s="520" t="s">
        <v>173</v>
      </c>
      <c r="AC23" s="521"/>
      <c r="AD23" s="521"/>
      <c r="AE23" s="522"/>
      <c r="AF23" s="520" t="s">
        <v>174</v>
      </c>
      <c r="AG23" s="521"/>
      <c r="AH23" s="521"/>
      <c r="AI23" s="521"/>
      <c r="AJ23" s="522"/>
      <c r="AK23" s="520" t="s">
        <v>175</v>
      </c>
      <c r="AL23" s="521"/>
      <c r="AM23" s="521"/>
      <c r="AN23" s="522"/>
      <c r="AO23" s="520" t="s">
        <v>176</v>
      </c>
      <c r="AP23" s="521"/>
      <c r="AQ23" s="521"/>
      <c r="AR23" s="521"/>
      <c r="AS23" s="522"/>
      <c r="AT23" s="520" t="s">
        <v>177</v>
      </c>
      <c r="AU23" s="521"/>
      <c r="AV23" s="521"/>
      <c r="AW23" s="522"/>
      <c r="AX23" s="520" t="s">
        <v>178</v>
      </c>
      <c r="AY23" s="521"/>
      <c r="AZ23" s="521"/>
      <c r="BA23" s="609"/>
    </row>
    <row r="24" spans="1:53" ht="23.25" customHeight="1">
      <c r="A24" s="294" t="s">
        <v>390</v>
      </c>
      <c r="B24" s="295">
        <v>1</v>
      </c>
      <c r="C24" s="296">
        <v>7</v>
      </c>
      <c r="D24" s="296">
        <v>14</v>
      </c>
      <c r="E24" s="296">
        <v>21</v>
      </c>
      <c r="F24" s="297">
        <v>28</v>
      </c>
      <c r="G24" s="295">
        <v>5</v>
      </c>
      <c r="H24" s="296">
        <v>12</v>
      </c>
      <c r="I24" s="296">
        <v>19</v>
      </c>
      <c r="J24" s="297">
        <v>26</v>
      </c>
      <c r="K24" s="295">
        <v>2</v>
      </c>
      <c r="L24" s="296">
        <v>9</v>
      </c>
      <c r="M24" s="296">
        <v>16</v>
      </c>
      <c r="N24" s="297">
        <v>23</v>
      </c>
      <c r="O24" s="295">
        <v>30</v>
      </c>
      <c r="P24" s="296">
        <v>7</v>
      </c>
      <c r="Q24" s="296">
        <v>14</v>
      </c>
      <c r="R24" s="296">
        <v>21</v>
      </c>
      <c r="S24" s="297">
        <v>28</v>
      </c>
      <c r="T24" s="295">
        <v>4</v>
      </c>
      <c r="U24" s="296">
        <v>11</v>
      </c>
      <c r="V24" s="296">
        <v>18</v>
      </c>
      <c r="W24" s="297">
        <v>25</v>
      </c>
      <c r="X24" s="295">
        <v>1</v>
      </c>
      <c r="Y24" s="296">
        <v>8</v>
      </c>
      <c r="Z24" s="296">
        <v>15</v>
      </c>
      <c r="AA24" s="297">
        <v>22</v>
      </c>
      <c r="AB24" s="295">
        <v>1</v>
      </c>
      <c r="AC24" s="296">
        <v>8</v>
      </c>
      <c r="AD24" s="296">
        <v>15</v>
      </c>
      <c r="AE24" s="297">
        <v>22</v>
      </c>
      <c r="AF24" s="295">
        <v>29</v>
      </c>
      <c r="AG24" s="296">
        <v>5</v>
      </c>
      <c r="AH24" s="296">
        <v>12</v>
      </c>
      <c r="AI24" s="296">
        <v>19</v>
      </c>
      <c r="AJ24" s="297">
        <v>26</v>
      </c>
      <c r="AK24" s="295">
        <v>3</v>
      </c>
      <c r="AL24" s="296">
        <v>10</v>
      </c>
      <c r="AM24" s="296">
        <v>17</v>
      </c>
      <c r="AN24" s="297">
        <v>24</v>
      </c>
      <c r="AO24" s="295">
        <v>31</v>
      </c>
      <c r="AP24" s="296">
        <v>7</v>
      </c>
      <c r="AQ24" s="296">
        <v>14</v>
      </c>
      <c r="AR24" s="296">
        <v>21</v>
      </c>
      <c r="AS24" s="297">
        <v>28</v>
      </c>
      <c r="AT24" s="295">
        <v>5</v>
      </c>
      <c r="AU24" s="296">
        <v>12</v>
      </c>
      <c r="AV24" s="296">
        <v>19</v>
      </c>
      <c r="AW24" s="297">
        <v>26</v>
      </c>
      <c r="AX24" s="295">
        <v>2</v>
      </c>
      <c r="AY24" s="296">
        <v>9</v>
      </c>
      <c r="AZ24" s="296">
        <v>16</v>
      </c>
      <c r="BA24" s="298">
        <v>23</v>
      </c>
    </row>
    <row r="25" spans="1:53" ht="65.25" thickBot="1">
      <c r="A25" s="294" t="s">
        <v>389</v>
      </c>
      <c r="B25" s="299">
        <v>1</v>
      </c>
      <c r="C25" s="299">
        <f>B25+1</f>
        <v>2</v>
      </c>
      <c r="D25" s="299">
        <f aca="true" t="shared" si="0" ref="D25:BA25">C25+1</f>
        <v>3</v>
      </c>
      <c r="E25" s="299">
        <f t="shared" si="0"/>
        <v>4</v>
      </c>
      <c r="F25" s="299">
        <f t="shared" si="0"/>
        <v>5</v>
      </c>
      <c r="G25" s="299">
        <f t="shared" si="0"/>
        <v>6</v>
      </c>
      <c r="H25" s="299">
        <f t="shared" si="0"/>
        <v>7</v>
      </c>
      <c r="I25" s="299">
        <f t="shared" si="0"/>
        <v>8</v>
      </c>
      <c r="J25" s="299">
        <f t="shared" si="0"/>
        <v>9</v>
      </c>
      <c r="K25" s="299">
        <f t="shared" si="0"/>
        <v>10</v>
      </c>
      <c r="L25" s="299">
        <f t="shared" si="0"/>
        <v>11</v>
      </c>
      <c r="M25" s="299">
        <f>L25+1</f>
        <v>12</v>
      </c>
      <c r="N25" s="299">
        <f t="shared" si="0"/>
        <v>13</v>
      </c>
      <c r="O25" s="299">
        <f t="shared" si="0"/>
        <v>14</v>
      </c>
      <c r="P25" s="299">
        <f t="shared" si="0"/>
        <v>15</v>
      </c>
      <c r="Q25" s="299">
        <f t="shared" si="0"/>
        <v>16</v>
      </c>
      <c r="R25" s="299">
        <f t="shared" si="0"/>
        <v>17</v>
      </c>
      <c r="S25" s="299">
        <f t="shared" si="0"/>
        <v>18</v>
      </c>
      <c r="T25" s="299">
        <f t="shared" si="0"/>
        <v>19</v>
      </c>
      <c r="U25" s="299">
        <f t="shared" si="0"/>
        <v>20</v>
      </c>
      <c r="V25" s="299">
        <f t="shared" si="0"/>
        <v>21</v>
      </c>
      <c r="W25" s="299">
        <f t="shared" si="0"/>
        <v>22</v>
      </c>
      <c r="X25" s="299">
        <f t="shared" si="0"/>
        <v>23</v>
      </c>
      <c r="Y25" s="299">
        <f t="shared" si="0"/>
        <v>24</v>
      </c>
      <c r="Z25" s="299">
        <f t="shared" si="0"/>
        <v>25</v>
      </c>
      <c r="AA25" s="299">
        <f t="shared" si="0"/>
        <v>26</v>
      </c>
      <c r="AB25" s="299">
        <f>AA25+1</f>
        <v>27</v>
      </c>
      <c r="AC25" s="299">
        <f t="shared" si="0"/>
        <v>28</v>
      </c>
      <c r="AD25" s="299">
        <f t="shared" si="0"/>
        <v>29</v>
      </c>
      <c r="AE25" s="299">
        <f t="shared" si="0"/>
        <v>30</v>
      </c>
      <c r="AF25" s="310">
        <f t="shared" si="0"/>
        <v>31</v>
      </c>
      <c r="AG25" s="310">
        <f t="shared" si="0"/>
        <v>32</v>
      </c>
      <c r="AH25" s="299">
        <f t="shared" si="0"/>
        <v>33</v>
      </c>
      <c r="AI25" s="299">
        <f t="shared" si="0"/>
        <v>34</v>
      </c>
      <c r="AJ25" s="299">
        <f t="shared" si="0"/>
        <v>35</v>
      </c>
      <c r="AK25" s="299">
        <f t="shared" si="0"/>
        <v>36</v>
      </c>
      <c r="AL25" s="299">
        <f t="shared" si="0"/>
        <v>37</v>
      </c>
      <c r="AM25" s="299">
        <f t="shared" si="0"/>
        <v>38</v>
      </c>
      <c r="AN25" s="299">
        <f t="shared" si="0"/>
        <v>39</v>
      </c>
      <c r="AO25" s="299">
        <f t="shared" si="0"/>
        <v>40</v>
      </c>
      <c r="AP25" s="299">
        <f t="shared" si="0"/>
        <v>41</v>
      </c>
      <c r="AQ25" s="299">
        <f t="shared" si="0"/>
        <v>42</v>
      </c>
      <c r="AR25" s="299">
        <f t="shared" si="0"/>
        <v>43</v>
      </c>
      <c r="AS25" s="299">
        <f t="shared" si="0"/>
        <v>44</v>
      </c>
      <c r="AT25" s="299">
        <f t="shared" si="0"/>
        <v>45</v>
      </c>
      <c r="AU25" s="299">
        <f t="shared" si="0"/>
        <v>46</v>
      </c>
      <c r="AV25" s="299">
        <f t="shared" si="0"/>
        <v>47</v>
      </c>
      <c r="AW25" s="299">
        <f t="shared" si="0"/>
        <v>48</v>
      </c>
      <c r="AX25" s="299">
        <f t="shared" si="0"/>
        <v>49</v>
      </c>
      <c r="AY25" s="299">
        <f t="shared" si="0"/>
        <v>50</v>
      </c>
      <c r="AZ25" s="299">
        <f t="shared" si="0"/>
        <v>51</v>
      </c>
      <c r="BA25" s="300">
        <f t="shared" si="0"/>
        <v>52</v>
      </c>
    </row>
    <row r="26" spans="1:53" ht="15.75">
      <c r="A26" s="301" t="s">
        <v>198</v>
      </c>
      <c r="B26" s="302"/>
      <c r="C26" s="302"/>
      <c r="D26" s="303"/>
      <c r="E26" s="302"/>
      <c r="F26" s="304"/>
      <c r="G26" s="304"/>
      <c r="H26" s="304"/>
      <c r="I26" s="304"/>
      <c r="J26" s="304"/>
      <c r="K26" s="304"/>
      <c r="L26" s="304"/>
      <c r="M26" s="304"/>
      <c r="N26" s="304"/>
      <c r="O26" s="304"/>
      <c r="P26" s="304"/>
      <c r="Q26" s="304" t="s">
        <v>391</v>
      </c>
      <c r="R26" s="304" t="s">
        <v>391</v>
      </c>
      <c r="S26" s="304" t="s">
        <v>391</v>
      </c>
      <c r="T26" s="304" t="s">
        <v>217</v>
      </c>
      <c r="U26" s="304" t="s">
        <v>217</v>
      </c>
      <c r="V26" s="304" t="s">
        <v>217</v>
      </c>
      <c r="W26" s="304"/>
      <c r="X26" s="304"/>
      <c r="Y26" s="304"/>
      <c r="Z26" s="304"/>
      <c r="AA26" s="304"/>
      <c r="AB26" s="304"/>
      <c r="AC26" s="304"/>
      <c r="AD26" s="304"/>
      <c r="AE26" s="304"/>
      <c r="AF26" s="304"/>
      <c r="AG26" s="304"/>
      <c r="AH26" s="304"/>
      <c r="AI26" s="304"/>
      <c r="AJ26" s="304"/>
      <c r="AK26" s="304"/>
      <c r="AL26" s="304"/>
      <c r="AM26" s="304"/>
      <c r="AN26" s="304"/>
      <c r="AO26" s="304" t="s">
        <v>392</v>
      </c>
      <c r="AP26" s="304" t="s">
        <v>392</v>
      </c>
      <c r="AQ26" s="304" t="s">
        <v>391</v>
      </c>
      <c r="AR26" s="304" t="s">
        <v>391</v>
      </c>
      <c r="AS26" s="304" t="s">
        <v>391</v>
      </c>
      <c r="AT26" s="304" t="s">
        <v>217</v>
      </c>
      <c r="AU26" s="304" t="s">
        <v>217</v>
      </c>
      <c r="AV26" s="304" t="s">
        <v>217</v>
      </c>
      <c r="AW26" s="304" t="s">
        <v>217</v>
      </c>
      <c r="AX26" s="304" t="s">
        <v>217</v>
      </c>
      <c r="AY26" s="304" t="s">
        <v>217</v>
      </c>
      <c r="AZ26" s="304" t="s">
        <v>217</v>
      </c>
      <c r="BA26" s="304" t="s">
        <v>217</v>
      </c>
    </row>
    <row r="27" spans="1:53" ht="15.75">
      <c r="A27" s="305" t="s">
        <v>200</v>
      </c>
      <c r="B27" s="304"/>
      <c r="C27" s="304"/>
      <c r="D27" s="304"/>
      <c r="E27" s="304"/>
      <c r="F27" s="304"/>
      <c r="G27" s="304"/>
      <c r="H27" s="304"/>
      <c r="I27" s="304"/>
      <c r="J27" s="304"/>
      <c r="K27" s="304"/>
      <c r="L27" s="304"/>
      <c r="M27" s="304"/>
      <c r="N27" s="304"/>
      <c r="O27" s="304"/>
      <c r="P27" s="304"/>
      <c r="Q27" s="304" t="s">
        <v>391</v>
      </c>
      <c r="R27" s="304" t="s">
        <v>391</v>
      </c>
      <c r="S27" s="304" t="s">
        <v>217</v>
      </c>
      <c r="T27" s="304" t="s">
        <v>217</v>
      </c>
      <c r="U27" s="304" t="s">
        <v>217</v>
      </c>
      <c r="V27" s="304"/>
      <c r="W27" s="304"/>
      <c r="X27" s="304"/>
      <c r="Y27" s="304"/>
      <c r="Z27" s="304"/>
      <c r="AA27" s="304"/>
      <c r="AB27" s="304"/>
      <c r="AC27" s="304"/>
      <c r="AD27" s="304"/>
      <c r="AE27" s="304"/>
      <c r="AF27" s="304"/>
      <c r="AG27" s="304"/>
      <c r="AH27" s="304"/>
      <c r="AI27" s="304"/>
      <c r="AJ27" s="304"/>
      <c r="AK27" s="304"/>
      <c r="AL27" s="304"/>
      <c r="AM27" s="304"/>
      <c r="AN27" s="304"/>
      <c r="AO27" s="304" t="s">
        <v>392</v>
      </c>
      <c r="AP27" s="304" t="s">
        <v>392</v>
      </c>
      <c r="AQ27" s="304" t="s">
        <v>391</v>
      </c>
      <c r="AR27" s="304" t="s">
        <v>391</v>
      </c>
      <c r="AS27" s="304" t="s">
        <v>391</v>
      </c>
      <c r="AT27" s="304" t="s">
        <v>217</v>
      </c>
      <c r="AU27" s="304" t="s">
        <v>217</v>
      </c>
      <c r="AV27" s="304" t="s">
        <v>217</v>
      </c>
      <c r="AW27" s="304" t="s">
        <v>217</v>
      </c>
      <c r="AX27" s="304" t="s">
        <v>217</v>
      </c>
      <c r="AY27" s="304" t="s">
        <v>217</v>
      </c>
      <c r="AZ27" s="304" t="s">
        <v>217</v>
      </c>
      <c r="BA27" s="304" t="s">
        <v>217</v>
      </c>
    </row>
    <row r="28" spans="1:53" ht="15.75">
      <c r="A28" s="305" t="s">
        <v>201</v>
      </c>
      <c r="B28" s="304"/>
      <c r="C28" s="304"/>
      <c r="D28" s="304"/>
      <c r="E28" s="304"/>
      <c r="F28" s="304"/>
      <c r="G28" s="304"/>
      <c r="H28" s="304"/>
      <c r="I28" s="304"/>
      <c r="J28" s="304"/>
      <c r="K28" s="304"/>
      <c r="L28" s="304"/>
      <c r="M28" s="304"/>
      <c r="N28" s="304"/>
      <c r="O28" s="304" t="s">
        <v>392</v>
      </c>
      <c r="P28" s="304" t="s">
        <v>392</v>
      </c>
      <c r="Q28" s="304" t="s">
        <v>391</v>
      </c>
      <c r="R28" s="304" t="s">
        <v>391</v>
      </c>
      <c r="S28" s="304" t="s">
        <v>217</v>
      </c>
      <c r="T28" s="304" t="s">
        <v>217</v>
      </c>
      <c r="U28" s="304" t="s">
        <v>217</v>
      </c>
      <c r="V28" s="304"/>
      <c r="W28" s="304"/>
      <c r="X28" s="304"/>
      <c r="Y28" s="304"/>
      <c r="Z28" s="304"/>
      <c r="AA28" s="304"/>
      <c r="AB28" s="304"/>
      <c r="AC28" s="304"/>
      <c r="AD28" s="304"/>
      <c r="AE28" s="304"/>
      <c r="AF28" s="304"/>
      <c r="AG28" s="304"/>
      <c r="AH28" s="304"/>
      <c r="AI28" s="304"/>
      <c r="AJ28" s="304"/>
      <c r="AK28" s="304"/>
      <c r="AL28" s="304"/>
      <c r="AM28" s="304" t="s">
        <v>392</v>
      </c>
      <c r="AN28" s="304" t="s">
        <v>392</v>
      </c>
      <c r="AO28" s="304" t="s">
        <v>392</v>
      </c>
      <c r="AP28" s="304" t="s">
        <v>392</v>
      </c>
      <c r="AQ28" s="304" t="s">
        <v>391</v>
      </c>
      <c r="AR28" s="304" t="s">
        <v>391</v>
      </c>
      <c r="AS28" s="304" t="s">
        <v>447</v>
      </c>
      <c r="AT28" s="304" t="s">
        <v>217</v>
      </c>
      <c r="AU28" s="304" t="s">
        <v>217</v>
      </c>
      <c r="AV28" s="304" t="s">
        <v>217</v>
      </c>
      <c r="AW28" s="304" t="s">
        <v>217</v>
      </c>
      <c r="AX28" s="304" t="s">
        <v>217</v>
      </c>
      <c r="AY28" s="304" t="s">
        <v>217</v>
      </c>
      <c r="AZ28" s="304" t="s">
        <v>217</v>
      </c>
      <c r="BA28" s="304" t="s">
        <v>217</v>
      </c>
    </row>
    <row r="29" spans="1:53" ht="16.5" thickBot="1">
      <c r="A29" s="306" t="s">
        <v>202</v>
      </c>
      <c r="B29" s="304"/>
      <c r="C29" s="304"/>
      <c r="D29" s="304"/>
      <c r="E29" s="304"/>
      <c r="F29" s="304"/>
      <c r="G29" s="304"/>
      <c r="H29" s="304"/>
      <c r="I29" s="304"/>
      <c r="J29" s="304"/>
      <c r="K29" s="304"/>
      <c r="L29" s="304"/>
      <c r="M29" s="304"/>
      <c r="N29" s="304"/>
      <c r="O29" s="304"/>
      <c r="P29" s="304"/>
      <c r="Q29" s="304" t="s">
        <v>391</v>
      </c>
      <c r="R29" s="304" t="s">
        <v>391</v>
      </c>
      <c r="S29" s="304" t="s">
        <v>217</v>
      </c>
      <c r="T29" s="304" t="s">
        <v>217</v>
      </c>
      <c r="U29" s="304" t="s">
        <v>217</v>
      </c>
      <c r="V29" s="304" t="s">
        <v>393</v>
      </c>
      <c r="W29" s="304" t="s">
        <v>393</v>
      </c>
      <c r="X29" s="304" t="s">
        <v>393</v>
      </c>
      <c r="Y29" s="304" t="s">
        <v>393</v>
      </c>
      <c r="Z29" s="304" t="s">
        <v>393</v>
      </c>
      <c r="AA29" s="304" t="s">
        <v>393</v>
      </c>
      <c r="AB29" s="304"/>
      <c r="AC29" s="304"/>
      <c r="AD29" s="304"/>
      <c r="AE29" s="304"/>
      <c r="AF29" s="304"/>
      <c r="AG29" s="304"/>
      <c r="AH29" s="304"/>
      <c r="AI29" s="304"/>
      <c r="AJ29" s="304"/>
      <c r="AK29" s="304"/>
      <c r="AL29" s="304"/>
      <c r="AM29" s="304"/>
      <c r="AN29" s="304"/>
      <c r="AO29" s="304" t="s">
        <v>391</v>
      </c>
      <c r="AP29" s="304" t="s">
        <v>391</v>
      </c>
      <c r="AQ29" s="307" t="s">
        <v>394</v>
      </c>
      <c r="AR29" s="308" t="s">
        <v>394</v>
      </c>
      <c r="AS29" s="309"/>
      <c r="AT29" s="304"/>
      <c r="AU29" s="304"/>
      <c r="AV29" s="304"/>
      <c r="AW29" s="304"/>
      <c r="AX29" s="304"/>
      <c r="AY29" s="304"/>
      <c r="AZ29" s="304"/>
      <c r="BA29" s="304"/>
    </row>
    <row r="30" spans="1:53" ht="15.75">
      <c r="A30" s="636" t="s">
        <v>300</v>
      </c>
      <c r="B30" s="636"/>
      <c r="C30" s="636"/>
      <c r="D30" s="636"/>
      <c r="E30" s="636"/>
      <c r="F30" s="636"/>
      <c r="G30" s="636"/>
      <c r="H30" s="636"/>
      <c r="I30" s="636"/>
      <c r="J30" s="636"/>
      <c r="K30" s="636"/>
      <c r="L30" s="636"/>
      <c r="M30" s="636"/>
      <c r="N30" s="636"/>
      <c r="O30" s="636"/>
      <c r="P30" s="636"/>
      <c r="Q30" s="636"/>
      <c r="R30" s="636"/>
      <c r="S30" s="636"/>
      <c r="T30" s="636"/>
      <c r="U30" s="636"/>
      <c r="V30" s="636"/>
      <c r="W30" s="636"/>
      <c r="X30" s="636"/>
      <c r="Y30" s="636"/>
      <c r="Z30" s="636"/>
      <c r="AA30" s="636"/>
      <c r="AB30" s="636"/>
      <c r="AC30" s="636"/>
      <c r="AD30" s="636"/>
      <c r="AE30" s="636"/>
      <c r="AF30" s="636"/>
      <c r="AG30" s="636"/>
      <c r="AH30" s="636"/>
      <c r="AI30" s="636"/>
      <c r="AJ30" s="636"/>
      <c r="AK30" s="636"/>
      <c r="AL30" s="636"/>
      <c r="AM30" s="636"/>
      <c r="AN30" s="636"/>
      <c r="AO30" s="636"/>
      <c r="AP30" s="636"/>
      <c r="AQ30" s="636"/>
      <c r="AR30" s="636"/>
      <c r="AS30" s="636"/>
      <c r="AT30" s="636"/>
      <c r="AU30" s="636"/>
      <c r="AV30" s="636"/>
      <c r="AW30" s="636"/>
      <c r="AX30" s="636"/>
      <c r="AY30" s="636"/>
      <c r="AZ30" s="636"/>
      <c r="BA30" s="636"/>
    </row>
    <row r="32" spans="1:55" ht="18" customHeight="1" thickBot="1">
      <c r="A32" s="197" t="s">
        <v>295</v>
      </c>
      <c r="P32" s="197" t="s">
        <v>302</v>
      </c>
      <c r="Q32" s="207"/>
      <c r="R32" s="207"/>
      <c r="S32" s="207"/>
      <c r="T32" s="207"/>
      <c r="U32" s="207"/>
      <c r="V32" s="49"/>
      <c r="W32" s="49"/>
      <c r="X32" s="523" t="s">
        <v>303</v>
      </c>
      <c r="Y32" s="523"/>
      <c r="Z32" s="523"/>
      <c r="AA32" s="523"/>
      <c r="AB32" s="523"/>
      <c r="AC32" s="523"/>
      <c r="AD32" s="523"/>
      <c r="AE32" s="523"/>
      <c r="AI32" s="523" t="s">
        <v>304</v>
      </c>
      <c r="AJ32" s="523"/>
      <c r="AK32" s="523"/>
      <c r="AL32" s="523"/>
      <c r="AM32" s="523"/>
      <c r="AN32" s="523"/>
      <c r="AO32" s="523"/>
      <c r="AP32" s="523"/>
      <c r="AQ32" s="523"/>
      <c r="AR32" s="523"/>
      <c r="AS32" s="523"/>
      <c r="AT32" s="523"/>
      <c r="AU32" s="523"/>
      <c r="AV32" s="523"/>
      <c r="AW32" s="523"/>
      <c r="AX32" s="523"/>
      <c r="AY32" s="523"/>
      <c r="AZ32" s="523"/>
      <c r="BA32" s="209"/>
      <c r="BB32" s="209"/>
      <c r="BC32" s="209"/>
    </row>
    <row r="33" spans="1:52" ht="16.5" customHeight="1" thickBot="1">
      <c r="A33" s="549" t="s">
        <v>263</v>
      </c>
      <c r="B33" s="549" t="s">
        <v>281</v>
      </c>
      <c r="C33" s="549"/>
      <c r="D33" s="549" t="s">
        <v>282</v>
      </c>
      <c r="E33" s="549"/>
      <c r="F33" s="639" t="s">
        <v>260</v>
      </c>
      <c r="G33" s="639"/>
      <c r="H33" s="549" t="s">
        <v>292</v>
      </c>
      <c r="I33" s="549"/>
      <c r="J33" s="549" t="s">
        <v>185</v>
      </c>
      <c r="K33" s="549"/>
      <c r="L33" s="556" t="s">
        <v>265</v>
      </c>
      <c r="M33" s="557"/>
      <c r="N33" s="623"/>
      <c r="O33" s="582"/>
      <c r="P33" s="579" t="s">
        <v>136</v>
      </c>
      <c r="Q33" s="580"/>
      <c r="R33" s="580"/>
      <c r="S33" s="581"/>
      <c r="T33" s="632" t="s">
        <v>32</v>
      </c>
      <c r="U33" s="597" t="s">
        <v>301</v>
      </c>
      <c r="V33" s="214"/>
      <c r="W33" s="214"/>
      <c r="X33" s="588" t="s">
        <v>484</v>
      </c>
      <c r="Y33" s="589"/>
      <c r="Z33" s="589"/>
      <c r="AA33" s="589"/>
      <c r="AB33" s="589"/>
      <c r="AC33" s="589"/>
      <c r="AD33" s="590"/>
      <c r="AE33" s="524" t="s">
        <v>32</v>
      </c>
      <c r="AF33" s="525"/>
      <c r="AI33" s="536" t="s">
        <v>305</v>
      </c>
      <c r="AJ33" s="536"/>
      <c r="AK33" s="536"/>
      <c r="AL33" s="536"/>
      <c r="AM33" s="536"/>
      <c r="AN33" s="536"/>
      <c r="AO33" s="536"/>
      <c r="AP33" s="536"/>
      <c r="AQ33" s="536"/>
      <c r="AR33" s="536"/>
      <c r="AS33" s="536"/>
      <c r="AT33" s="536"/>
      <c r="AU33" s="536"/>
      <c r="AV33" s="536"/>
      <c r="AW33" s="536"/>
      <c r="AX33" s="536"/>
      <c r="AY33" s="536"/>
      <c r="AZ33" s="536"/>
    </row>
    <row r="34" spans="1:52" ht="59.25" customHeight="1">
      <c r="A34" s="550"/>
      <c r="B34" s="550"/>
      <c r="C34" s="550"/>
      <c r="D34" s="550"/>
      <c r="E34" s="550"/>
      <c r="F34" s="640"/>
      <c r="G34" s="640"/>
      <c r="H34" s="550"/>
      <c r="I34" s="550"/>
      <c r="J34" s="550"/>
      <c r="K34" s="550"/>
      <c r="L34" s="558"/>
      <c r="M34" s="559"/>
      <c r="N34" s="623"/>
      <c r="O34" s="582"/>
      <c r="P34" s="582"/>
      <c r="Q34" s="583"/>
      <c r="R34" s="583"/>
      <c r="S34" s="584"/>
      <c r="T34" s="633"/>
      <c r="U34" s="597"/>
      <c r="V34" s="214"/>
      <c r="W34" s="214"/>
      <c r="X34" s="591"/>
      <c r="Y34" s="592"/>
      <c r="Z34" s="592"/>
      <c r="AA34" s="592"/>
      <c r="AB34" s="592"/>
      <c r="AC34" s="592"/>
      <c r="AD34" s="593"/>
      <c r="AE34" s="526"/>
      <c r="AF34" s="527"/>
      <c r="AI34" s="602" t="s">
        <v>266</v>
      </c>
      <c r="AJ34" s="603"/>
      <c r="AK34" s="603"/>
      <c r="AL34" s="603"/>
      <c r="AM34" s="603"/>
      <c r="AN34" s="603"/>
      <c r="AO34" s="603"/>
      <c r="AP34" s="603"/>
      <c r="AQ34" s="603"/>
      <c r="AR34" s="604"/>
      <c r="AS34" s="552" t="s">
        <v>306</v>
      </c>
      <c r="AT34" s="553"/>
      <c r="AU34" s="553"/>
      <c r="AV34" s="553"/>
      <c r="AW34" s="553"/>
      <c r="AX34" s="553"/>
      <c r="AY34" s="553"/>
      <c r="AZ34" s="554"/>
    </row>
    <row r="35" spans="1:52" ht="12.75" customHeight="1">
      <c r="A35" s="637"/>
      <c r="B35" s="550"/>
      <c r="C35" s="550"/>
      <c r="D35" s="550"/>
      <c r="E35" s="550"/>
      <c r="F35" s="640"/>
      <c r="G35" s="640"/>
      <c r="H35" s="550"/>
      <c r="I35" s="550"/>
      <c r="J35" s="550"/>
      <c r="K35" s="550"/>
      <c r="L35" s="558"/>
      <c r="M35" s="559"/>
      <c r="N35" s="623"/>
      <c r="O35" s="582"/>
      <c r="P35" s="582"/>
      <c r="Q35" s="583"/>
      <c r="R35" s="583"/>
      <c r="S35" s="584"/>
      <c r="T35" s="633"/>
      <c r="U35" s="597"/>
      <c r="V35" s="214"/>
      <c r="W35" s="214"/>
      <c r="X35" s="591"/>
      <c r="Y35" s="592"/>
      <c r="Z35" s="592"/>
      <c r="AA35" s="592"/>
      <c r="AB35" s="592"/>
      <c r="AC35" s="592"/>
      <c r="AD35" s="593"/>
      <c r="AE35" s="526"/>
      <c r="AF35" s="527"/>
      <c r="AI35" s="605"/>
      <c r="AJ35" s="606"/>
      <c r="AK35" s="606"/>
      <c r="AL35" s="606"/>
      <c r="AM35" s="606"/>
      <c r="AN35" s="606"/>
      <c r="AO35" s="606"/>
      <c r="AP35" s="606"/>
      <c r="AQ35" s="606"/>
      <c r="AR35" s="607"/>
      <c r="AS35" s="216"/>
      <c r="AT35" s="214"/>
      <c r="AU35" s="214"/>
      <c r="AV35" s="214"/>
      <c r="AW35" s="214"/>
      <c r="AX35" s="214"/>
      <c r="AY35" s="214"/>
      <c r="AZ35" s="215"/>
    </row>
    <row r="36" spans="1:52" ht="39" customHeight="1" thickBot="1">
      <c r="A36" s="638"/>
      <c r="B36" s="551"/>
      <c r="C36" s="551"/>
      <c r="D36" s="551"/>
      <c r="E36" s="551"/>
      <c r="F36" s="641"/>
      <c r="G36" s="641"/>
      <c r="H36" s="551"/>
      <c r="I36" s="551"/>
      <c r="J36" s="551"/>
      <c r="K36" s="551"/>
      <c r="L36" s="560"/>
      <c r="M36" s="561"/>
      <c r="N36" s="623"/>
      <c r="O36" s="582"/>
      <c r="P36" s="585"/>
      <c r="Q36" s="586"/>
      <c r="R36" s="586"/>
      <c r="S36" s="587"/>
      <c r="T36" s="634"/>
      <c r="U36" s="597"/>
      <c r="V36" s="214"/>
      <c r="W36" s="214"/>
      <c r="X36" s="594"/>
      <c r="Y36" s="595"/>
      <c r="Z36" s="595"/>
      <c r="AA36" s="595"/>
      <c r="AB36" s="595"/>
      <c r="AC36" s="595"/>
      <c r="AD36" s="596"/>
      <c r="AE36" s="528"/>
      <c r="AF36" s="529"/>
      <c r="AI36" s="605"/>
      <c r="AJ36" s="608"/>
      <c r="AK36" s="608"/>
      <c r="AL36" s="608"/>
      <c r="AM36" s="608"/>
      <c r="AN36" s="608"/>
      <c r="AO36" s="608"/>
      <c r="AP36" s="608"/>
      <c r="AQ36" s="608"/>
      <c r="AR36" s="607"/>
      <c r="AS36" s="217">
        <v>1</v>
      </c>
      <c r="AT36" s="217">
        <v>2</v>
      </c>
      <c r="AU36" s="217">
        <v>3</v>
      </c>
      <c r="AV36" s="217">
        <v>4</v>
      </c>
      <c r="AW36" s="217">
        <v>5</v>
      </c>
      <c r="AX36" s="217">
        <v>6</v>
      </c>
      <c r="AY36" s="217">
        <v>7</v>
      </c>
      <c r="AZ36" s="218">
        <v>8</v>
      </c>
    </row>
    <row r="37" spans="1:52" ht="54" customHeight="1" thickBot="1">
      <c r="A37" s="198" t="s">
        <v>395</v>
      </c>
      <c r="B37" s="631">
        <v>33</v>
      </c>
      <c r="C37" s="629"/>
      <c r="D37" s="629">
        <v>5</v>
      </c>
      <c r="E37" s="629"/>
      <c r="F37" s="629">
        <v>2</v>
      </c>
      <c r="G37" s="629"/>
      <c r="H37" s="629"/>
      <c r="I37" s="629"/>
      <c r="J37" s="629">
        <v>12</v>
      </c>
      <c r="K37" s="635"/>
      <c r="L37" s="577">
        <v>52</v>
      </c>
      <c r="M37" s="578"/>
      <c r="N37" s="575"/>
      <c r="O37" s="576"/>
      <c r="P37" s="544" t="s">
        <v>397</v>
      </c>
      <c r="Q37" s="545"/>
      <c r="R37" s="545"/>
      <c r="S37" s="546"/>
      <c r="T37" s="346" t="s">
        <v>188</v>
      </c>
      <c r="U37" s="346">
        <v>1</v>
      </c>
      <c r="V37" s="347"/>
      <c r="W37" s="347"/>
      <c r="X37" s="563" t="s">
        <v>473</v>
      </c>
      <c r="Y37" s="564"/>
      <c r="Z37" s="564"/>
      <c r="AA37" s="564"/>
      <c r="AB37" s="564"/>
      <c r="AC37" s="565"/>
      <c r="AD37" s="566"/>
      <c r="AE37" s="530" t="s">
        <v>196</v>
      </c>
      <c r="AF37" s="531"/>
      <c r="AG37" s="348"/>
      <c r="AH37" s="348"/>
      <c r="AI37" s="542" t="s">
        <v>401</v>
      </c>
      <c r="AJ37" s="542"/>
      <c r="AK37" s="542"/>
      <c r="AL37" s="542"/>
      <c r="AM37" s="542"/>
      <c r="AN37" s="542"/>
      <c r="AO37" s="542"/>
      <c r="AP37" s="543"/>
      <c r="AQ37" s="543"/>
      <c r="AR37" s="543"/>
      <c r="AS37" s="290"/>
      <c r="AT37" s="290"/>
      <c r="AU37" s="290"/>
      <c r="AV37" s="290"/>
      <c r="AW37" s="290">
        <v>2</v>
      </c>
      <c r="AX37" s="290">
        <v>2</v>
      </c>
      <c r="AY37" s="290">
        <v>2</v>
      </c>
      <c r="AZ37" s="290">
        <v>2</v>
      </c>
    </row>
    <row r="38" spans="1:52" ht="145.5" customHeight="1" thickBot="1">
      <c r="A38" s="198" t="s">
        <v>188</v>
      </c>
      <c r="B38" s="628">
        <v>34</v>
      </c>
      <c r="C38" s="562"/>
      <c r="D38" s="562">
        <v>4</v>
      </c>
      <c r="E38" s="562"/>
      <c r="F38" s="562">
        <v>2</v>
      </c>
      <c r="G38" s="562"/>
      <c r="H38" s="562"/>
      <c r="I38" s="562"/>
      <c r="J38" s="562">
        <v>12</v>
      </c>
      <c r="K38" s="630"/>
      <c r="L38" s="577">
        <v>52</v>
      </c>
      <c r="M38" s="578"/>
      <c r="N38" s="575"/>
      <c r="O38" s="575"/>
      <c r="P38" s="544" t="s">
        <v>417</v>
      </c>
      <c r="Q38" s="545"/>
      <c r="R38" s="545"/>
      <c r="S38" s="546"/>
      <c r="T38" s="346" t="s">
        <v>188</v>
      </c>
      <c r="U38" s="346">
        <v>1</v>
      </c>
      <c r="V38" s="349"/>
      <c r="W38" s="349"/>
      <c r="X38" s="567"/>
      <c r="Y38" s="565"/>
      <c r="Z38" s="565"/>
      <c r="AA38" s="565"/>
      <c r="AB38" s="565"/>
      <c r="AC38" s="565"/>
      <c r="AD38" s="568"/>
      <c r="AE38" s="532"/>
      <c r="AF38" s="533"/>
      <c r="AG38" s="348"/>
      <c r="AH38" s="348"/>
      <c r="AI38" s="540"/>
      <c r="AJ38" s="540"/>
      <c r="AK38" s="540"/>
      <c r="AL38" s="540"/>
      <c r="AM38" s="540"/>
      <c r="AN38" s="540"/>
      <c r="AO38" s="540"/>
      <c r="AP38" s="541"/>
      <c r="AQ38" s="541"/>
      <c r="AR38" s="541"/>
      <c r="AS38" s="221"/>
      <c r="AT38" s="221"/>
      <c r="AU38" s="221"/>
      <c r="AV38" s="221"/>
      <c r="AW38" s="221"/>
      <c r="AX38" s="221"/>
      <c r="AY38" s="221"/>
      <c r="AZ38" s="221"/>
    </row>
    <row r="39" spans="1:52" ht="43.5" customHeight="1" thickBot="1">
      <c r="A39" s="198" t="s">
        <v>396</v>
      </c>
      <c r="B39" s="628">
        <v>30</v>
      </c>
      <c r="C39" s="562"/>
      <c r="D39" s="562">
        <v>4</v>
      </c>
      <c r="E39" s="562"/>
      <c r="F39" s="562">
        <v>6</v>
      </c>
      <c r="G39" s="562"/>
      <c r="H39" s="562"/>
      <c r="I39" s="562"/>
      <c r="J39" s="562">
        <v>12</v>
      </c>
      <c r="K39" s="630"/>
      <c r="L39" s="577">
        <v>52</v>
      </c>
      <c r="M39" s="578"/>
      <c r="N39" s="575"/>
      <c r="O39" s="575"/>
      <c r="P39" s="544" t="s">
        <v>418</v>
      </c>
      <c r="Q39" s="545"/>
      <c r="R39" s="545"/>
      <c r="S39" s="546"/>
      <c r="T39" s="346" t="s">
        <v>419</v>
      </c>
      <c r="U39" s="346">
        <v>2</v>
      </c>
      <c r="V39" s="349"/>
      <c r="W39" s="349"/>
      <c r="X39" s="569" t="s">
        <v>474</v>
      </c>
      <c r="Y39" s="570"/>
      <c r="Z39" s="570"/>
      <c r="AA39" s="570"/>
      <c r="AB39" s="570"/>
      <c r="AC39" s="570"/>
      <c r="AD39" s="571"/>
      <c r="AE39" s="532"/>
      <c r="AF39" s="533"/>
      <c r="AG39" s="348"/>
      <c r="AH39" s="348"/>
      <c r="AI39" s="540"/>
      <c r="AJ39" s="540"/>
      <c r="AK39" s="540"/>
      <c r="AL39" s="540"/>
      <c r="AM39" s="540"/>
      <c r="AN39" s="540"/>
      <c r="AO39" s="540"/>
      <c r="AP39" s="541"/>
      <c r="AQ39" s="541"/>
      <c r="AR39" s="541"/>
      <c r="AS39" s="221"/>
      <c r="AT39" s="221"/>
      <c r="AU39" s="221"/>
      <c r="AV39" s="221"/>
      <c r="AW39" s="221"/>
      <c r="AX39" s="221"/>
      <c r="AY39" s="221"/>
      <c r="AZ39" s="221"/>
    </row>
    <row r="40" spans="1:52" ht="66.75" customHeight="1" thickBot="1">
      <c r="A40" s="198" t="s">
        <v>202</v>
      </c>
      <c r="B40" s="625">
        <v>28</v>
      </c>
      <c r="C40" s="626"/>
      <c r="D40" s="626">
        <v>4</v>
      </c>
      <c r="E40" s="626"/>
      <c r="F40" s="626">
        <v>6</v>
      </c>
      <c r="G40" s="626"/>
      <c r="H40" s="626">
        <v>2</v>
      </c>
      <c r="I40" s="626"/>
      <c r="J40" s="626">
        <v>3</v>
      </c>
      <c r="K40" s="627"/>
      <c r="L40" s="577">
        <v>43</v>
      </c>
      <c r="M40" s="578"/>
      <c r="N40" s="575"/>
      <c r="O40" s="576"/>
      <c r="P40" s="599" t="s">
        <v>399</v>
      </c>
      <c r="Q40" s="600"/>
      <c r="R40" s="600"/>
      <c r="S40" s="601"/>
      <c r="T40" s="346" t="s">
        <v>195</v>
      </c>
      <c r="U40" s="346">
        <v>2</v>
      </c>
      <c r="V40" s="349"/>
      <c r="W40" s="349"/>
      <c r="X40" s="572"/>
      <c r="Y40" s="573"/>
      <c r="Z40" s="573"/>
      <c r="AA40" s="573"/>
      <c r="AB40" s="573"/>
      <c r="AC40" s="573"/>
      <c r="AD40" s="574"/>
      <c r="AE40" s="534"/>
      <c r="AF40" s="535"/>
      <c r="AG40" s="348"/>
      <c r="AH40" s="348"/>
      <c r="AI40" s="540"/>
      <c r="AJ40" s="540"/>
      <c r="AK40" s="540"/>
      <c r="AL40" s="540"/>
      <c r="AM40" s="540"/>
      <c r="AN40" s="540"/>
      <c r="AO40" s="540"/>
      <c r="AP40" s="541"/>
      <c r="AQ40" s="541"/>
      <c r="AR40" s="541"/>
      <c r="AS40" s="221"/>
      <c r="AT40" s="221"/>
      <c r="AU40" s="221"/>
      <c r="AV40" s="221"/>
      <c r="AW40" s="221"/>
      <c r="AX40" s="221"/>
      <c r="AY40" s="221"/>
      <c r="AZ40" s="221"/>
    </row>
    <row r="41" spans="1:52" ht="66" customHeight="1" thickBot="1">
      <c r="A41" s="199" t="s">
        <v>265</v>
      </c>
      <c r="B41" s="618">
        <f>SUM(B37:C40)</f>
        <v>125</v>
      </c>
      <c r="C41" s="618"/>
      <c r="D41" s="618">
        <f>SUM(D37:E40)</f>
        <v>17</v>
      </c>
      <c r="E41" s="618"/>
      <c r="F41" s="618">
        <f>SUM(F37:G40)</f>
        <v>16</v>
      </c>
      <c r="G41" s="618"/>
      <c r="H41" s="618">
        <f>SUM(H37:I40)</f>
        <v>2</v>
      </c>
      <c r="I41" s="618"/>
      <c r="J41" s="618">
        <f>SUM(J37:K40)</f>
        <v>39</v>
      </c>
      <c r="K41" s="618"/>
      <c r="L41" s="618">
        <f>SUM(L37:M40)</f>
        <v>199</v>
      </c>
      <c r="M41" s="618"/>
      <c r="N41" s="624"/>
      <c r="O41" s="575"/>
      <c r="P41" s="537" t="s">
        <v>398</v>
      </c>
      <c r="Q41" s="538"/>
      <c r="R41" s="538"/>
      <c r="S41" s="539"/>
      <c r="T41" s="346" t="s">
        <v>420</v>
      </c>
      <c r="U41" s="346">
        <v>2</v>
      </c>
      <c r="V41" s="348"/>
      <c r="W41" s="348"/>
      <c r="X41" s="350"/>
      <c r="Y41" s="350"/>
      <c r="Z41" s="350"/>
      <c r="AA41" s="350"/>
      <c r="AB41" s="350"/>
      <c r="AC41" s="350"/>
      <c r="AD41" s="350"/>
      <c r="AE41" s="350"/>
      <c r="AF41" s="348"/>
      <c r="AG41" s="348"/>
      <c r="AH41" s="348"/>
      <c r="AI41" s="350"/>
      <c r="AJ41" s="350"/>
      <c r="AK41" s="350"/>
      <c r="AL41" s="351"/>
      <c r="AM41" s="350"/>
      <c r="AN41" s="350"/>
      <c r="AO41" s="350"/>
      <c r="AP41" s="350"/>
      <c r="AQ41" s="350"/>
      <c r="AR41" s="350"/>
      <c r="AS41" s="21"/>
      <c r="AT41" s="21"/>
      <c r="AU41" s="21"/>
      <c r="AV41" s="21"/>
      <c r="AW41" s="21"/>
      <c r="AX41" s="21"/>
      <c r="AY41" s="21"/>
      <c r="AZ41" s="21"/>
    </row>
    <row r="42" spans="16:44" ht="63.75" customHeight="1">
      <c r="P42" s="537" t="s">
        <v>475</v>
      </c>
      <c r="Q42" s="538"/>
      <c r="R42" s="538"/>
      <c r="S42" s="539"/>
      <c r="T42" s="346" t="s">
        <v>420</v>
      </c>
      <c r="U42" s="346">
        <v>2</v>
      </c>
      <c r="V42" s="348"/>
      <c r="W42" s="348"/>
      <c r="X42" s="348"/>
      <c r="Y42" s="348"/>
      <c r="Z42" s="348"/>
      <c r="AA42" s="348"/>
      <c r="AB42" s="348"/>
      <c r="AC42" s="348"/>
      <c r="AD42" s="348"/>
      <c r="AE42" s="348"/>
      <c r="AF42" s="348"/>
      <c r="AG42" s="348"/>
      <c r="AH42" s="348"/>
      <c r="AI42" s="348"/>
      <c r="AJ42" s="348"/>
      <c r="AK42" s="348"/>
      <c r="AL42" s="348"/>
      <c r="AM42" s="348"/>
      <c r="AN42" s="348"/>
      <c r="AO42" s="348"/>
      <c r="AP42" s="348"/>
      <c r="AQ42" s="348"/>
      <c r="AR42" s="348"/>
    </row>
    <row r="43" spans="16:44" ht="42.75" customHeight="1">
      <c r="P43" s="599" t="s">
        <v>400</v>
      </c>
      <c r="Q43" s="600"/>
      <c r="R43" s="600"/>
      <c r="S43" s="601"/>
      <c r="T43" s="346" t="s">
        <v>196</v>
      </c>
      <c r="U43" s="346">
        <v>6</v>
      </c>
      <c r="V43" s="348"/>
      <c r="W43" s="348"/>
      <c r="X43" s="348"/>
      <c r="Y43" s="348"/>
      <c r="Z43" s="348"/>
      <c r="AA43" s="348"/>
      <c r="AB43" s="348"/>
      <c r="AC43" s="348"/>
      <c r="AD43" s="348"/>
      <c r="AE43" s="348"/>
      <c r="AF43" s="348"/>
      <c r="AG43" s="348"/>
      <c r="AH43" s="348"/>
      <c r="AI43" s="348"/>
      <c r="AJ43" s="348"/>
      <c r="AK43" s="348"/>
      <c r="AL43" s="348"/>
      <c r="AM43" s="348"/>
      <c r="AN43" s="348"/>
      <c r="AO43" s="348"/>
      <c r="AP43" s="348"/>
      <c r="AQ43" s="348"/>
      <c r="AR43" s="348"/>
    </row>
  </sheetData>
  <sheetProtection/>
  <mergeCells count="116">
    <mergeCell ref="A30:BA30"/>
    <mergeCell ref="A33:A36"/>
    <mergeCell ref="B18:L18"/>
    <mergeCell ref="B23:F23"/>
    <mergeCell ref="B33:C36"/>
    <mergeCell ref="D33:E36"/>
    <mergeCell ref="F33:G36"/>
    <mergeCell ref="B19:L19"/>
    <mergeCell ref="X23:AA23"/>
    <mergeCell ref="T23:W23"/>
    <mergeCell ref="B39:C39"/>
    <mergeCell ref="P37:S37"/>
    <mergeCell ref="F39:G39"/>
    <mergeCell ref="D39:E39"/>
    <mergeCell ref="J37:K37"/>
    <mergeCell ref="N39:O39"/>
    <mergeCell ref="N38:O38"/>
    <mergeCell ref="H39:I39"/>
    <mergeCell ref="P39:S39"/>
    <mergeCell ref="J39:K39"/>
    <mergeCell ref="AF23:AJ23"/>
    <mergeCell ref="D38:E38"/>
    <mergeCell ref="F38:G38"/>
    <mergeCell ref="B38:C38"/>
    <mergeCell ref="D37:E37"/>
    <mergeCell ref="J38:K38"/>
    <mergeCell ref="B37:C37"/>
    <mergeCell ref="H37:I37"/>
    <mergeCell ref="F37:G37"/>
    <mergeCell ref="T33:T36"/>
    <mergeCell ref="F40:G40"/>
    <mergeCell ref="L40:M40"/>
    <mergeCell ref="P40:S40"/>
    <mergeCell ref="H40:I40"/>
    <mergeCell ref="N40:O40"/>
    <mergeCell ref="J40:K40"/>
    <mergeCell ref="N33:O36"/>
    <mergeCell ref="L38:M38"/>
    <mergeCell ref="N41:O41"/>
    <mergeCell ref="B41:C41"/>
    <mergeCell ref="D41:E41"/>
    <mergeCell ref="F41:G41"/>
    <mergeCell ref="H41:I41"/>
    <mergeCell ref="J41:K41"/>
    <mergeCell ref="B40:C40"/>
    <mergeCell ref="D40:E40"/>
    <mergeCell ref="L41:M41"/>
    <mergeCell ref="I2:AR2"/>
    <mergeCell ref="AH5:AX5"/>
    <mergeCell ref="A12:BA12"/>
    <mergeCell ref="M14:U14"/>
    <mergeCell ref="A9:L9"/>
    <mergeCell ref="A11:L11"/>
    <mergeCell ref="A13:BA13"/>
    <mergeCell ref="AK11:AW11"/>
    <mergeCell ref="AH7:AX7"/>
    <mergeCell ref="AV1:BA1"/>
    <mergeCell ref="R1:AH1"/>
    <mergeCell ref="S3:AH3"/>
    <mergeCell ref="AH6:AX6"/>
    <mergeCell ref="AH9:AX9"/>
    <mergeCell ref="B16:L16"/>
    <mergeCell ref="AV2:BA3"/>
    <mergeCell ref="M15:V15"/>
    <mergeCell ref="B14:L14"/>
    <mergeCell ref="AH14:AM14"/>
    <mergeCell ref="AH8:AX8"/>
    <mergeCell ref="AN14:BA14"/>
    <mergeCell ref="AK23:AN23"/>
    <mergeCell ref="AT23:AW23"/>
    <mergeCell ref="K23:N23"/>
    <mergeCell ref="AH15:BA15"/>
    <mergeCell ref="AH16:BA16"/>
    <mergeCell ref="B15:L15"/>
    <mergeCell ref="M16:AF16"/>
    <mergeCell ref="B17:L17"/>
    <mergeCell ref="AH17:BA17"/>
    <mergeCell ref="O23:S23"/>
    <mergeCell ref="P43:S43"/>
    <mergeCell ref="AI40:AR40"/>
    <mergeCell ref="P42:S42"/>
    <mergeCell ref="AI38:AR38"/>
    <mergeCell ref="AI34:AR36"/>
    <mergeCell ref="M17:AG17"/>
    <mergeCell ref="AO23:AS23"/>
    <mergeCell ref="AX23:BA23"/>
    <mergeCell ref="L33:M36"/>
    <mergeCell ref="H38:I38"/>
    <mergeCell ref="X37:AD38"/>
    <mergeCell ref="X39:AD40"/>
    <mergeCell ref="N37:O37"/>
    <mergeCell ref="L39:M39"/>
    <mergeCell ref="L37:M37"/>
    <mergeCell ref="P33:S36"/>
    <mergeCell ref="X33:AD36"/>
    <mergeCell ref="U33:U36"/>
    <mergeCell ref="M18:AG18"/>
    <mergeCell ref="AH18:BA18"/>
    <mergeCell ref="M19:AG19"/>
    <mergeCell ref="AH19:BA19"/>
    <mergeCell ref="AH20:BA20"/>
    <mergeCell ref="H33:I36"/>
    <mergeCell ref="J33:K36"/>
    <mergeCell ref="AS34:AZ34"/>
    <mergeCell ref="G23:J23"/>
    <mergeCell ref="A22:BA22"/>
    <mergeCell ref="AB23:AE23"/>
    <mergeCell ref="AI32:AZ32"/>
    <mergeCell ref="AE33:AF36"/>
    <mergeCell ref="AE37:AF40"/>
    <mergeCell ref="AI33:AZ33"/>
    <mergeCell ref="P41:S41"/>
    <mergeCell ref="X32:AE32"/>
    <mergeCell ref="AI39:AR39"/>
    <mergeCell ref="AI37:AR37"/>
    <mergeCell ref="P38:S38"/>
  </mergeCells>
  <printOptions/>
  <pageMargins left="0.31496062992125984" right="0.1968503937007874" top="0.31496062992125984" bottom="0.1968503937007874" header="0.31496062992125984" footer="0.1968503937007874"/>
  <pageSetup horizontalDpi="300" verticalDpi="300" orientation="portrait" paperSize="9" scale="45" r:id="rId1"/>
  <headerFooter differentFirst="1" alignWithMargins="0">
    <oddHeader>&amp;C2</oddHeader>
  </headerFooter>
  <rowBreaks count="1" manualBreakCount="1">
    <brk id="45" max="5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E680"/>
  <sheetViews>
    <sheetView showGridLines="0" showZeros="0" view="pageBreakPreview" zoomScale="80" zoomScaleSheetLayoutView="80" workbookViewId="0" topLeftCell="A73">
      <selection activeCell="A1" sqref="A1:BV88"/>
    </sheetView>
  </sheetViews>
  <sheetFormatPr defaultColWidth="9.00390625" defaultRowHeight="12.75"/>
  <cols>
    <col min="1" max="1" width="9.375" style="239" customWidth="1"/>
    <col min="2" max="2" width="44.625" style="0" customWidth="1"/>
    <col min="3" max="4" width="6.75390625" style="0" customWidth="1"/>
    <col min="5" max="6" width="5.125" style="0" customWidth="1"/>
    <col min="7" max="7" width="6.375" style="0" customWidth="1"/>
    <col min="9" max="9" width="7.75390625" style="0" customWidth="1"/>
    <col min="10" max="10" width="8.00390625" style="0" customWidth="1"/>
    <col min="11" max="11" width="5.75390625" style="0" customWidth="1"/>
    <col min="12" max="12" width="9.375" style="0" customWidth="1"/>
    <col min="13" max="13" width="7.75390625" style="0" customWidth="1"/>
    <col min="14" max="14" width="4.25390625" style="0" hidden="1" customWidth="1"/>
    <col min="15" max="15" width="5.75390625" style="0" customWidth="1"/>
    <col min="16" max="16" width="6.125" style="240" customWidth="1"/>
    <col min="17" max="17" width="5.375" style="0" customWidth="1"/>
    <col min="18" max="18" width="5.75390625" style="0" customWidth="1"/>
    <col min="19" max="19" width="5.875" style="0" customWidth="1"/>
    <col min="20" max="20" width="5.625" style="0" customWidth="1"/>
    <col min="21" max="21" width="6.00390625" style="0" customWidth="1"/>
    <col min="22" max="22" width="4.00390625" style="0" hidden="1" customWidth="1"/>
    <col min="23" max="23" width="3.75390625" style="0" hidden="1" customWidth="1"/>
    <col min="24" max="24" width="9.125" style="0" hidden="1" customWidth="1"/>
    <col min="25" max="32" width="2.125" style="0" hidden="1" customWidth="1"/>
    <col min="33" max="33" width="2.75390625" style="0" hidden="1" customWidth="1"/>
    <col min="34" max="34" width="0.875" style="0" hidden="1" customWidth="1"/>
    <col min="35" max="42" width="3.125" style="0" hidden="1" customWidth="1"/>
    <col min="43" max="43" width="2.75390625" style="0" hidden="1" customWidth="1"/>
    <col min="44" max="44" width="0.875" style="0" hidden="1" customWidth="1"/>
    <col min="45" max="46" width="2.75390625" style="0" hidden="1" customWidth="1"/>
    <col min="47" max="48" width="3.625" style="0" hidden="1" customWidth="1"/>
    <col min="49" max="52" width="2.125" style="0" hidden="1" customWidth="1"/>
    <col min="53" max="53" width="2.75390625" style="0" hidden="1" customWidth="1"/>
    <col min="54" max="54" width="0.875" style="0" hidden="1" customWidth="1"/>
    <col min="55" max="55" width="2.00390625" style="0" hidden="1" customWidth="1"/>
    <col min="56" max="56" width="3.625" style="0" hidden="1" customWidth="1"/>
    <col min="57" max="62" width="2.125" style="0" hidden="1" customWidth="1"/>
    <col min="63" max="63" width="2.75390625" style="0" hidden="1" customWidth="1"/>
    <col min="64" max="64" width="0.875" style="0" hidden="1" customWidth="1"/>
    <col min="65" max="65" width="2.125" style="0" hidden="1" customWidth="1"/>
    <col min="66" max="67" width="3.125" style="0" hidden="1" customWidth="1"/>
    <col min="68" max="72" width="2.125" style="0" hidden="1" customWidth="1"/>
    <col min="73" max="73" width="2.75390625" style="0" hidden="1" customWidth="1"/>
    <col min="74" max="74" width="5.875" style="1" customWidth="1"/>
  </cols>
  <sheetData>
    <row r="1" spans="1:74" ht="30" customHeight="1" thickBot="1">
      <c r="A1" s="474"/>
      <c r="B1" s="475" t="s">
        <v>267</v>
      </c>
      <c r="C1" s="476"/>
      <c r="D1" s="477"/>
      <c r="E1" s="477"/>
      <c r="F1" s="477"/>
      <c r="G1" s="477"/>
      <c r="H1" s="477"/>
      <c r="I1" s="477"/>
      <c r="J1" s="477"/>
      <c r="K1" s="477"/>
      <c r="L1" s="477"/>
      <c r="M1" s="476"/>
      <c r="N1" s="476"/>
      <c r="O1" s="476"/>
      <c r="P1" s="478"/>
      <c r="Q1" s="476"/>
      <c r="R1" s="476"/>
      <c r="S1" s="476"/>
      <c r="T1" s="476"/>
      <c r="U1" s="476"/>
      <c r="V1" s="653"/>
      <c r="W1" s="653"/>
      <c r="X1" s="653"/>
      <c r="Y1" s="653"/>
      <c r="Z1" s="653"/>
      <c r="AA1" s="653"/>
      <c r="AB1" s="653"/>
      <c r="AC1" s="653"/>
      <c r="AD1" s="653"/>
      <c r="AE1" s="653"/>
      <c r="AF1" s="653"/>
      <c r="AG1" s="653"/>
      <c r="AH1" s="653"/>
      <c r="AI1" s="653"/>
      <c r="AJ1" s="653"/>
      <c r="AK1" s="653"/>
      <c r="AL1" s="653"/>
      <c r="AM1" s="653"/>
      <c r="AN1" s="653"/>
      <c r="AO1" s="653"/>
      <c r="AP1" s="653"/>
      <c r="AQ1" s="653"/>
      <c r="AR1" s="653"/>
      <c r="AS1" s="653"/>
      <c r="AT1" s="653"/>
      <c r="AU1" s="653"/>
      <c r="AV1" s="653"/>
      <c r="AW1" s="653"/>
      <c r="AX1" s="653"/>
      <c r="AY1" s="653"/>
      <c r="AZ1" s="653"/>
      <c r="BA1" s="653"/>
      <c r="BB1" s="653"/>
      <c r="BC1" s="653"/>
      <c r="BD1" s="653"/>
      <c r="BE1" s="653"/>
      <c r="BF1" s="653"/>
      <c r="BG1" s="653"/>
      <c r="BH1" s="653"/>
      <c r="BI1" s="653"/>
      <c r="BJ1" s="653"/>
      <c r="BK1" s="653"/>
      <c r="BL1" s="653"/>
      <c r="BM1" s="653"/>
      <c r="BN1" s="653"/>
      <c r="BO1" s="653"/>
      <c r="BP1" s="653"/>
      <c r="BQ1" s="653"/>
      <c r="BR1" s="653"/>
      <c r="BS1" s="653"/>
      <c r="BT1" s="653"/>
      <c r="BU1" s="653"/>
      <c r="BV1" s="654"/>
    </row>
    <row r="2" spans="1:74" ht="27" customHeight="1">
      <c r="A2" s="668" t="s">
        <v>307</v>
      </c>
      <c r="B2" s="647" t="s">
        <v>268</v>
      </c>
      <c r="C2" s="655" t="s">
        <v>261</v>
      </c>
      <c r="D2" s="656"/>
      <c r="E2" s="656"/>
      <c r="F2" s="657"/>
      <c r="G2" s="658" t="s">
        <v>280</v>
      </c>
      <c r="H2" s="650" t="s">
        <v>269</v>
      </c>
      <c r="I2" s="651"/>
      <c r="J2" s="651"/>
      <c r="K2" s="651"/>
      <c r="L2" s="651"/>
      <c r="M2" s="652"/>
      <c r="N2" s="461"/>
      <c r="O2" s="659" t="s">
        <v>279</v>
      </c>
      <c r="P2" s="659"/>
      <c r="Q2" s="659"/>
      <c r="R2" s="659"/>
      <c r="S2" s="659"/>
      <c r="T2" s="659"/>
      <c r="U2" s="659"/>
      <c r="V2" s="659"/>
      <c r="W2" s="659"/>
      <c r="X2" s="659"/>
      <c r="Y2" s="659"/>
      <c r="Z2" s="659"/>
      <c r="AA2" s="659"/>
      <c r="AB2" s="659"/>
      <c r="AC2" s="659"/>
      <c r="AD2" s="659"/>
      <c r="AE2" s="659"/>
      <c r="AF2" s="659"/>
      <c r="AG2" s="659"/>
      <c r="AH2" s="659"/>
      <c r="AI2" s="659"/>
      <c r="AJ2" s="659"/>
      <c r="AK2" s="659"/>
      <c r="AL2" s="659"/>
      <c r="AM2" s="659"/>
      <c r="AN2" s="659"/>
      <c r="AO2" s="659"/>
      <c r="AP2" s="659"/>
      <c r="AQ2" s="659"/>
      <c r="AR2" s="659"/>
      <c r="AS2" s="659"/>
      <c r="AT2" s="659"/>
      <c r="AU2" s="659"/>
      <c r="AV2" s="659"/>
      <c r="AW2" s="659"/>
      <c r="AX2" s="659"/>
      <c r="AY2" s="659"/>
      <c r="AZ2" s="659"/>
      <c r="BA2" s="659"/>
      <c r="BB2" s="659"/>
      <c r="BC2" s="659"/>
      <c r="BD2" s="659"/>
      <c r="BE2" s="659"/>
      <c r="BF2" s="659"/>
      <c r="BG2" s="659"/>
      <c r="BH2" s="659"/>
      <c r="BI2" s="659"/>
      <c r="BJ2" s="659"/>
      <c r="BK2" s="659"/>
      <c r="BL2" s="659"/>
      <c r="BM2" s="659"/>
      <c r="BN2" s="659"/>
      <c r="BO2" s="659"/>
      <c r="BP2" s="659"/>
      <c r="BQ2" s="659"/>
      <c r="BR2" s="659"/>
      <c r="BS2" s="659"/>
      <c r="BT2" s="659"/>
      <c r="BU2" s="659"/>
      <c r="BV2" s="659"/>
    </row>
    <row r="3" spans="1:74" ht="27" customHeight="1">
      <c r="A3" s="669"/>
      <c r="B3" s="648"/>
      <c r="C3" s="669" t="s">
        <v>308</v>
      </c>
      <c r="D3" s="669" t="s">
        <v>309</v>
      </c>
      <c r="E3" s="642" t="s">
        <v>310</v>
      </c>
      <c r="F3" s="642" t="s">
        <v>30</v>
      </c>
      <c r="G3" s="642"/>
      <c r="H3" s="642" t="s">
        <v>283</v>
      </c>
      <c r="I3" s="649" t="s">
        <v>285</v>
      </c>
      <c r="J3" s="649"/>
      <c r="K3" s="649"/>
      <c r="L3" s="649"/>
      <c r="M3" s="643" t="s">
        <v>311</v>
      </c>
      <c r="N3" s="660"/>
      <c r="O3" s="649" t="s">
        <v>273</v>
      </c>
      <c r="P3" s="649"/>
      <c r="Q3" s="649" t="s">
        <v>274</v>
      </c>
      <c r="R3" s="649"/>
      <c r="S3" s="649" t="s">
        <v>275</v>
      </c>
      <c r="T3" s="649"/>
      <c r="U3" s="462" t="s">
        <v>276</v>
      </c>
      <c r="V3" s="463"/>
      <c r="W3" s="464" t="s">
        <v>7</v>
      </c>
      <c r="X3" s="464"/>
      <c r="Y3" s="465"/>
      <c r="Z3" s="464"/>
      <c r="AA3" s="464"/>
      <c r="AB3" s="464"/>
      <c r="AC3" s="464"/>
      <c r="AD3" s="464"/>
      <c r="AE3" s="464"/>
      <c r="AF3" s="464"/>
      <c r="AG3" s="464"/>
      <c r="AH3" s="464"/>
      <c r="AI3" s="465"/>
      <c r="AJ3" s="464"/>
      <c r="AK3" s="464"/>
      <c r="AL3" s="464"/>
      <c r="AM3" s="464"/>
      <c r="AN3" s="464"/>
      <c r="AO3" s="464"/>
      <c r="AP3" s="464"/>
      <c r="AQ3" s="464"/>
      <c r="AR3" s="464"/>
      <c r="AS3" s="465"/>
      <c r="AT3" s="464"/>
      <c r="AU3" s="464"/>
      <c r="AV3" s="464"/>
      <c r="AW3" s="464"/>
      <c r="AX3" s="464"/>
      <c r="AY3" s="464"/>
      <c r="AZ3" s="464"/>
      <c r="BA3" s="464"/>
      <c r="BB3" s="464"/>
      <c r="BC3" s="465"/>
      <c r="BD3" s="464"/>
      <c r="BE3" s="464"/>
      <c r="BF3" s="464"/>
      <c r="BG3" s="464"/>
      <c r="BH3" s="464"/>
      <c r="BI3" s="464"/>
      <c r="BJ3" s="464"/>
      <c r="BK3" s="464"/>
      <c r="BL3" s="464"/>
      <c r="BM3" s="465"/>
      <c r="BN3" s="465"/>
      <c r="BO3" s="465"/>
      <c r="BP3" s="465"/>
      <c r="BQ3" s="465"/>
      <c r="BR3" s="465"/>
      <c r="BS3" s="465"/>
      <c r="BT3" s="465"/>
      <c r="BU3" s="465"/>
      <c r="BV3" s="465"/>
    </row>
    <row r="4" spans="1:74" ht="20.25" customHeight="1">
      <c r="A4" s="669"/>
      <c r="B4" s="648"/>
      <c r="C4" s="669"/>
      <c r="D4" s="669"/>
      <c r="E4" s="642"/>
      <c r="F4" s="642"/>
      <c r="G4" s="642"/>
      <c r="H4" s="642"/>
      <c r="I4" s="642" t="s">
        <v>284</v>
      </c>
      <c r="J4" s="649" t="s">
        <v>270</v>
      </c>
      <c r="K4" s="649"/>
      <c r="L4" s="649"/>
      <c r="M4" s="663"/>
      <c r="N4" s="661"/>
      <c r="O4" s="649" t="s">
        <v>286</v>
      </c>
      <c r="P4" s="649"/>
      <c r="Q4" s="649"/>
      <c r="R4" s="649"/>
      <c r="S4" s="649"/>
      <c r="T4" s="649"/>
      <c r="U4" s="649"/>
      <c r="V4" s="649"/>
      <c r="W4" s="649"/>
      <c r="X4" s="649"/>
      <c r="Y4" s="649"/>
      <c r="Z4" s="649"/>
      <c r="AA4" s="649"/>
      <c r="AB4" s="649"/>
      <c r="AC4" s="649"/>
      <c r="AD4" s="649"/>
      <c r="AE4" s="649"/>
      <c r="AF4" s="649"/>
      <c r="AG4" s="649"/>
      <c r="AH4" s="649"/>
      <c r="AI4" s="649"/>
      <c r="AJ4" s="649"/>
      <c r="AK4" s="649"/>
      <c r="AL4" s="649"/>
      <c r="AM4" s="649"/>
      <c r="AN4" s="649"/>
      <c r="AO4" s="649"/>
      <c r="AP4" s="649"/>
      <c r="AQ4" s="649"/>
      <c r="AR4" s="649"/>
      <c r="AS4" s="649"/>
      <c r="AT4" s="649"/>
      <c r="AU4" s="649"/>
      <c r="AV4" s="649"/>
      <c r="AW4" s="649"/>
      <c r="AX4" s="649"/>
      <c r="AY4" s="649"/>
      <c r="AZ4" s="649"/>
      <c r="BA4" s="649"/>
      <c r="BB4" s="649"/>
      <c r="BC4" s="649"/>
      <c r="BD4" s="649"/>
      <c r="BE4" s="649"/>
      <c r="BF4" s="649"/>
      <c r="BG4" s="649"/>
      <c r="BH4" s="649"/>
      <c r="BI4" s="649"/>
      <c r="BJ4" s="649"/>
      <c r="BK4" s="649"/>
      <c r="BL4" s="649"/>
      <c r="BM4" s="649"/>
      <c r="BN4" s="649"/>
      <c r="BO4" s="649"/>
      <c r="BP4" s="649"/>
      <c r="BQ4" s="649"/>
      <c r="BR4" s="649"/>
      <c r="BS4" s="649"/>
      <c r="BT4" s="649"/>
      <c r="BU4" s="649"/>
      <c r="BV4" s="649"/>
    </row>
    <row r="5" spans="1:75" ht="17.25" customHeight="1">
      <c r="A5" s="669"/>
      <c r="B5" s="648"/>
      <c r="C5" s="669"/>
      <c r="D5" s="669"/>
      <c r="E5" s="642"/>
      <c r="F5" s="642"/>
      <c r="G5" s="642"/>
      <c r="H5" s="642"/>
      <c r="I5" s="642"/>
      <c r="J5" s="642" t="s">
        <v>271</v>
      </c>
      <c r="K5" s="642" t="s">
        <v>272</v>
      </c>
      <c r="L5" s="642" t="s">
        <v>296</v>
      </c>
      <c r="M5" s="663"/>
      <c r="N5" s="661"/>
      <c r="O5" s="466">
        <v>1</v>
      </c>
      <c r="P5" s="466">
        <v>2</v>
      </c>
      <c r="Q5" s="466">
        <v>3</v>
      </c>
      <c r="R5" s="466">
        <v>4</v>
      </c>
      <c r="S5" s="466">
        <v>5</v>
      </c>
      <c r="T5" s="466">
        <v>6</v>
      </c>
      <c r="U5" s="466">
        <v>7</v>
      </c>
      <c r="V5" s="466">
        <f>U5+1</f>
        <v>8</v>
      </c>
      <c r="W5" s="467"/>
      <c r="X5" s="467"/>
      <c r="Y5" s="465"/>
      <c r="Z5" s="467" t="s">
        <v>27</v>
      </c>
      <c r="AA5" s="467"/>
      <c r="AB5" s="467"/>
      <c r="AC5" s="467"/>
      <c r="AD5" s="467"/>
      <c r="AE5" s="467"/>
      <c r="AF5" s="467"/>
      <c r="AG5" s="467"/>
      <c r="AH5" s="467"/>
      <c r="AI5" s="465"/>
      <c r="AJ5" s="467" t="s">
        <v>28</v>
      </c>
      <c r="AK5" s="467"/>
      <c r="AL5" s="467"/>
      <c r="AM5" s="467"/>
      <c r="AN5" s="467"/>
      <c r="AO5" s="467"/>
      <c r="AP5" s="467"/>
      <c r="AQ5" s="467"/>
      <c r="AR5" s="467"/>
      <c r="AS5" s="465"/>
      <c r="AT5" s="467" t="s">
        <v>29</v>
      </c>
      <c r="AU5" s="467"/>
      <c r="AV5" s="467"/>
      <c r="AW5" s="467"/>
      <c r="AX5" s="467"/>
      <c r="AY5" s="467"/>
      <c r="AZ5" s="467"/>
      <c r="BA5" s="467"/>
      <c r="BB5" s="467"/>
      <c r="BC5" s="465"/>
      <c r="BD5" s="467" t="s">
        <v>30</v>
      </c>
      <c r="BE5" s="467"/>
      <c r="BF5" s="467"/>
      <c r="BG5" s="467"/>
      <c r="BH5" s="467"/>
      <c r="BI5" s="467"/>
      <c r="BJ5" s="467"/>
      <c r="BK5" s="467"/>
      <c r="BL5" s="467"/>
      <c r="BM5" s="465"/>
      <c r="BN5" s="467" t="s">
        <v>31</v>
      </c>
      <c r="BO5" s="467"/>
      <c r="BP5" s="467"/>
      <c r="BQ5" s="467"/>
      <c r="BR5" s="467"/>
      <c r="BS5" s="467"/>
      <c r="BT5" s="467"/>
      <c r="BU5" s="467"/>
      <c r="BV5" s="466">
        <v>8</v>
      </c>
      <c r="BW5" s="73"/>
    </row>
    <row r="6" spans="1:75" ht="23.25" customHeight="1">
      <c r="A6" s="669"/>
      <c r="B6" s="648"/>
      <c r="C6" s="669"/>
      <c r="D6" s="669"/>
      <c r="E6" s="642"/>
      <c r="F6" s="642"/>
      <c r="G6" s="642"/>
      <c r="H6" s="642"/>
      <c r="I6" s="642"/>
      <c r="J6" s="642"/>
      <c r="K6" s="642"/>
      <c r="L6" s="642"/>
      <c r="M6" s="663"/>
      <c r="N6" s="661"/>
      <c r="O6" s="649" t="s">
        <v>297</v>
      </c>
      <c r="P6" s="649"/>
      <c r="Q6" s="649"/>
      <c r="R6" s="649"/>
      <c r="S6" s="649"/>
      <c r="T6" s="649"/>
      <c r="U6" s="649"/>
      <c r="V6" s="649"/>
      <c r="W6" s="649"/>
      <c r="X6" s="649"/>
      <c r="Y6" s="649"/>
      <c r="Z6" s="649"/>
      <c r="AA6" s="649"/>
      <c r="AB6" s="649"/>
      <c r="AC6" s="649"/>
      <c r="AD6" s="649"/>
      <c r="AE6" s="649"/>
      <c r="AF6" s="649"/>
      <c r="AG6" s="649"/>
      <c r="AH6" s="649"/>
      <c r="AI6" s="649"/>
      <c r="AJ6" s="649"/>
      <c r="AK6" s="649"/>
      <c r="AL6" s="649"/>
      <c r="AM6" s="649"/>
      <c r="AN6" s="649"/>
      <c r="AO6" s="649"/>
      <c r="AP6" s="649"/>
      <c r="AQ6" s="649"/>
      <c r="AR6" s="649"/>
      <c r="AS6" s="649"/>
      <c r="AT6" s="649"/>
      <c r="AU6" s="649"/>
      <c r="AV6" s="649"/>
      <c r="AW6" s="649"/>
      <c r="AX6" s="649"/>
      <c r="AY6" s="649"/>
      <c r="AZ6" s="649"/>
      <c r="BA6" s="649"/>
      <c r="BB6" s="649"/>
      <c r="BC6" s="649"/>
      <c r="BD6" s="649"/>
      <c r="BE6" s="649"/>
      <c r="BF6" s="649"/>
      <c r="BG6" s="649"/>
      <c r="BH6" s="649"/>
      <c r="BI6" s="649"/>
      <c r="BJ6" s="649"/>
      <c r="BK6" s="649"/>
      <c r="BL6" s="649"/>
      <c r="BM6" s="649"/>
      <c r="BN6" s="649"/>
      <c r="BO6" s="649"/>
      <c r="BP6" s="649"/>
      <c r="BQ6" s="649"/>
      <c r="BR6" s="649"/>
      <c r="BS6" s="649"/>
      <c r="BT6" s="649"/>
      <c r="BU6" s="649"/>
      <c r="BV6" s="649"/>
      <c r="BW6" s="73"/>
    </row>
    <row r="7" spans="1:75" ht="23.25" customHeight="1" thickBot="1">
      <c r="A7" s="660"/>
      <c r="B7" s="648"/>
      <c r="C7" s="660"/>
      <c r="D7" s="660"/>
      <c r="E7" s="643"/>
      <c r="F7" s="643"/>
      <c r="G7" s="643"/>
      <c r="H7" s="643"/>
      <c r="I7" s="643"/>
      <c r="J7" s="643"/>
      <c r="K7" s="643"/>
      <c r="L7" s="643"/>
      <c r="M7" s="664"/>
      <c r="N7" s="662"/>
      <c r="O7" s="468">
        <v>15</v>
      </c>
      <c r="P7" s="468">
        <v>18</v>
      </c>
      <c r="Q7" s="468">
        <v>15</v>
      </c>
      <c r="R7" s="468">
        <v>19</v>
      </c>
      <c r="S7" s="468">
        <v>13</v>
      </c>
      <c r="T7" s="468">
        <v>17</v>
      </c>
      <c r="U7" s="468">
        <v>15</v>
      </c>
      <c r="V7" s="468"/>
      <c r="W7" s="469"/>
      <c r="X7" s="469"/>
      <c r="Y7" s="469"/>
      <c r="Z7" s="469" t="s">
        <v>32</v>
      </c>
      <c r="AA7" s="469"/>
      <c r="AB7" s="469"/>
      <c r="AC7" s="469"/>
      <c r="AD7" s="469"/>
      <c r="AE7" s="469"/>
      <c r="AF7" s="469"/>
      <c r="AG7" s="469"/>
      <c r="AH7" s="469"/>
      <c r="AI7" s="469"/>
      <c r="AJ7" s="469" t="s">
        <v>32</v>
      </c>
      <c r="AK7" s="469"/>
      <c r="AL7" s="469"/>
      <c r="AM7" s="469"/>
      <c r="AN7" s="469"/>
      <c r="AO7" s="469"/>
      <c r="AP7" s="469"/>
      <c r="AQ7" s="469"/>
      <c r="AR7" s="469"/>
      <c r="AS7" s="469"/>
      <c r="AT7" s="469" t="s">
        <v>32</v>
      </c>
      <c r="AU7" s="469"/>
      <c r="AV7" s="469"/>
      <c r="AW7" s="469"/>
      <c r="AX7" s="469"/>
      <c r="AY7" s="469"/>
      <c r="AZ7" s="469"/>
      <c r="BA7" s="469"/>
      <c r="BB7" s="469"/>
      <c r="BC7" s="469"/>
      <c r="BD7" s="469" t="s">
        <v>32</v>
      </c>
      <c r="BE7" s="469"/>
      <c r="BF7" s="469"/>
      <c r="BG7" s="469"/>
      <c r="BH7" s="469"/>
      <c r="BI7" s="469"/>
      <c r="BJ7" s="469"/>
      <c r="BK7" s="469"/>
      <c r="BL7" s="469"/>
      <c r="BM7" s="469"/>
      <c r="BN7" s="469" t="s">
        <v>32</v>
      </c>
      <c r="BO7" s="469"/>
      <c r="BP7" s="469"/>
      <c r="BQ7" s="469"/>
      <c r="BR7" s="469"/>
      <c r="BS7" s="469"/>
      <c r="BT7" s="469"/>
      <c r="BU7" s="469"/>
      <c r="BV7" s="468">
        <v>13</v>
      </c>
      <c r="BW7" s="21"/>
    </row>
    <row r="8" spans="1:75" ht="13.5" customHeight="1" thickBot="1">
      <c r="A8" s="479">
        <v>1</v>
      </c>
      <c r="B8" s="311">
        <f>A8+1</f>
        <v>2</v>
      </c>
      <c r="C8" s="311">
        <f aca="true" t="shared" si="0" ref="C8:X8">B8+1</f>
        <v>3</v>
      </c>
      <c r="D8" s="311">
        <f t="shared" si="0"/>
        <v>4</v>
      </c>
      <c r="E8" s="312">
        <v>5</v>
      </c>
      <c r="F8" s="311">
        <v>6</v>
      </c>
      <c r="G8" s="311">
        <v>7</v>
      </c>
      <c r="H8" s="311">
        <v>8</v>
      </c>
      <c r="I8" s="311">
        <f t="shared" si="0"/>
        <v>9</v>
      </c>
      <c r="J8" s="311">
        <f t="shared" si="0"/>
        <v>10</v>
      </c>
      <c r="K8" s="311">
        <f t="shared" si="0"/>
        <v>11</v>
      </c>
      <c r="L8" s="311">
        <f t="shared" si="0"/>
        <v>12</v>
      </c>
      <c r="M8" s="311">
        <f>L8+1</f>
        <v>13</v>
      </c>
      <c r="N8" s="311">
        <f t="shared" si="0"/>
        <v>14</v>
      </c>
      <c r="O8" s="311">
        <v>14</v>
      </c>
      <c r="P8" s="311">
        <f t="shared" si="0"/>
        <v>15</v>
      </c>
      <c r="Q8" s="311">
        <f t="shared" si="0"/>
        <v>16</v>
      </c>
      <c r="R8" s="311">
        <f t="shared" si="0"/>
        <v>17</v>
      </c>
      <c r="S8" s="311">
        <f t="shared" si="0"/>
        <v>18</v>
      </c>
      <c r="T8" s="311">
        <f t="shared" si="0"/>
        <v>19</v>
      </c>
      <c r="U8" s="311">
        <f t="shared" si="0"/>
        <v>20</v>
      </c>
      <c r="V8" s="311">
        <f>U8+1</f>
        <v>21</v>
      </c>
      <c r="W8" s="311">
        <f t="shared" si="0"/>
        <v>22</v>
      </c>
      <c r="X8" s="311">
        <f t="shared" si="0"/>
        <v>23</v>
      </c>
      <c r="Y8" s="313"/>
      <c r="Z8" s="314">
        <v>1</v>
      </c>
      <c r="AA8" s="314">
        <v>2</v>
      </c>
      <c r="AB8" s="314">
        <v>3</v>
      </c>
      <c r="AC8" s="314">
        <v>4</v>
      </c>
      <c r="AD8" s="314">
        <v>5</v>
      </c>
      <c r="AE8" s="314">
        <v>6</v>
      </c>
      <c r="AF8" s="314">
        <v>7</v>
      </c>
      <c r="AG8" s="314">
        <v>8</v>
      </c>
      <c r="AH8" s="314">
        <v>9</v>
      </c>
      <c r="AI8" s="314"/>
      <c r="AJ8" s="314">
        <v>1</v>
      </c>
      <c r="AK8" s="314">
        <v>2</v>
      </c>
      <c r="AL8" s="314">
        <v>3</v>
      </c>
      <c r="AM8" s="314">
        <v>4</v>
      </c>
      <c r="AN8" s="314">
        <v>5</v>
      </c>
      <c r="AO8" s="314">
        <v>6</v>
      </c>
      <c r="AP8" s="314">
        <v>7</v>
      </c>
      <c r="AQ8" s="314">
        <v>8</v>
      </c>
      <c r="AR8" s="314">
        <v>9</v>
      </c>
      <c r="AS8" s="314"/>
      <c r="AT8" s="314">
        <v>1</v>
      </c>
      <c r="AU8" s="314">
        <v>2</v>
      </c>
      <c r="AV8" s="314">
        <v>3</v>
      </c>
      <c r="AW8" s="314">
        <v>4</v>
      </c>
      <c r="AX8" s="314">
        <v>5</v>
      </c>
      <c r="AY8" s="314">
        <v>6</v>
      </c>
      <c r="AZ8" s="314">
        <v>7</v>
      </c>
      <c r="BA8" s="314">
        <v>8</v>
      </c>
      <c r="BB8" s="314">
        <v>9</v>
      </c>
      <c r="BC8" s="314"/>
      <c r="BD8" s="314">
        <v>1</v>
      </c>
      <c r="BE8" s="314">
        <v>2</v>
      </c>
      <c r="BF8" s="314">
        <v>3</v>
      </c>
      <c r="BG8" s="314">
        <v>4</v>
      </c>
      <c r="BH8" s="314">
        <v>5</v>
      </c>
      <c r="BI8" s="314">
        <v>6</v>
      </c>
      <c r="BJ8" s="314">
        <v>7</v>
      </c>
      <c r="BK8" s="314">
        <v>8</v>
      </c>
      <c r="BL8" s="314">
        <v>9</v>
      </c>
      <c r="BM8" s="313"/>
      <c r="BN8" s="314">
        <v>1</v>
      </c>
      <c r="BO8" s="314">
        <v>2</v>
      </c>
      <c r="BP8" s="314">
        <v>3</v>
      </c>
      <c r="BQ8" s="314">
        <v>4</v>
      </c>
      <c r="BR8" s="314">
        <v>5</v>
      </c>
      <c r="BS8" s="314">
        <v>6</v>
      </c>
      <c r="BT8" s="314">
        <v>7</v>
      </c>
      <c r="BU8" s="314">
        <v>8</v>
      </c>
      <c r="BV8" s="314">
        <v>21</v>
      </c>
      <c r="BW8" s="21"/>
    </row>
    <row r="9" spans="1:75" ht="13.5" customHeight="1">
      <c r="A9" s="644" t="s">
        <v>365</v>
      </c>
      <c r="B9" s="645"/>
      <c r="C9" s="645"/>
      <c r="D9" s="645"/>
      <c r="E9" s="645"/>
      <c r="F9" s="645"/>
      <c r="G9" s="645"/>
      <c r="H9" s="645"/>
      <c r="I9" s="645"/>
      <c r="J9" s="645"/>
      <c r="K9" s="645"/>
      <c r="L9" s="645"/>
      <c r="M9" s="645"/>
      <c r="N9" s="645"/>
      <c r="O9" s="645"/>
      <c r="P9" s="645"/>
      <c r="Q9" s="645"/>
      <c r="R9" s="645"/>
      <c r="S9" s="645"/>
      <c r="T9" s="645"/>
      <c r="U9" s="645"/>
      <c r="V9" s="645"/>
      <c r="W9" s="645"/>
      <c r="X9" s="645"/>
      <c r="Y9" s="645"/>
      <c r="Z9" s="645"/>
      <c r="AA9" s="645"/>
      <c r="AB9" s="645"/>
      <c r="AC9" s="645"/>
      <c r="AD9" s="645"/>
      <c r="AE9" s="645"/>
      <c r="AF9" s="645"/>
      <c r="AG9" s="645"/>
      <c r="AH9" s="645"/>
      <c r="AI9" s="645"/>
      <c r="AJ9" s="645"/>
      <c r="AK9" s="645"/>
      <c r="AL9" s="645"/>
      <c r="AM9" s="645"/>
      <c r="AN9" s="645"/>
      <c r="AO9" s="645"/>
      <c r="AP9" s="645"/>
      <c r="AQ9" s="645"/>
      <c r="AR9" s="645"/>
      <c r="AS9" s="645"/>
      <c r="AT9" s="645"/>
      <c r="AU9" s="645"/>
      <c r="AV9" s="645"/>
      <c r="AW9" s="645"/>
      <c r="AX9" s="645"/>
      <c r="AY9" s="645"/>
      <c r="AZ9" s="645"/>
      <c r="BA9" s="645"/>
      <c r="BB9" s="645"/>
      <c r="BC9" s="645"/>
      <c r="BD9" s="645"/>
      <c r="BE9" s="645"/>
      <c r="BF9" s="645"/>
      <c r="BG9" s="645"/>
      <c r="BH9" s="645"/>
      <c r="BI9" s="645"/>
      <c r="BJ9" s="645"/>
      <c r="BK9" s="645"/>
      <c r="BL9" s="645"/>
      <c r="BM9" s="645"/>
      <c r="BN9" s="645"/>
      <c r="BO9" s="645"/>
      <c r="BP9" s="645"/>
      <c r="BQ9" s="645"/>
      <c r="BR9" s="645"/>
      <c r="BS9" s="645"/>
      <c r="BT9" s="645"/>
      <c r="BU9" s="645"/>
      <c r="BV9" s="646"/>
      <c r="BW9" s="202"/>
    </row>
    <row r="10" spans="1:75" ht="19.5" customHeight="1">
      <c r="A10" s="480" t="s">
        <v>449</v>
      </c>
      <c r="B10" s="357" t="s">
        <v>320</v>
      </c>
      <c r="C10" s="356">
        <v>3</v>
      </c>
      <c r="D10" s="358"/>
      <c r="E10" s="358"/>
      <c r="F10" s="358"/>
      <c r="G10" s="358">
        <v>3</v>
      </c>
      <c r="H10" s="359">
        <v>90</v>
      </c>
      <c r="I10" s="359">
        <v>30</v>
      </c>
      <c r="J10" s="356">
        <v>16</v>
      </c>
      <c r="K10" s="356"/>
      <c r="L10" s="360">
        <v>14</v>
      </c>
      <c r="M10" s="360">
        <v>60</v>
      </c>
      <c r="N10" s="358"/>
      <c r="O10" s="360"/>
      <c r="P10" s="356"/>
      <c r="Q10" s="356">
        <v>2</v>
      </c>
      <c r="R10" s="356"/>
      <c r="S10" s="358"/>
      <c r="T10" s="358"/>
      <c r="U10" s="358"/>
      <c r="V10" s="358"/>
      <c r="W10" s="361"/>
      <c r="X10" s="361"/>
      <c r="Y10" s="481"/>
      <c r="Z10" s="362"/>
      <c r="AA10" s="362"/>
      <c r="AB10" s="362"/>
      <c r="AC10" s="362"/>
      <c r="AD10" s="362"/>
      <c r="AE10" s="362"/>
      <c r="AF10" s="362"/>
      <c r="AG10" s="362"/>
      <c r="AH10" s="362"/>
      <c r="AI10" s="481"/>
      <c r="AJ10" s="362"/>
      <c r="AK10" s="362"/>
      <c r="AL10" s="362"/>
      <c r="AM10" s="362"/>
      <c r="AN10" s="362"/>
      <c r="AO10" s="362"/>
      <c r="AP10" s="362"/>
      <c r="AQ10" s="362"/>
      <c r="AR10" s="362"/>
      <c r="AS10" s="481"/>
      <c r="AT10" s="362"/>
      <c r="AU10" s="362"/>
      <c r="AV10" s="362"/>
      <c r="AW10" s="362"/>
      <c r="AX10" s="362"/>
      <c r="AY10" s="362"/>
      <c r="AZ10" s="362"/>
      <c r="BA10" s="362"/>
      <c r="BB10" s="362"/>
      <c r="BC10" s="481"/>
      <c r="BD10" s="362"/>
      <c r="BE10" s="362"/>
      <c r="BF10" s="362"/>
      <c r="BG10" s="362"/>
      <c r="BH10" s="362"/>
      <c r="BI10" s="362"/>
      <c r="BJ10" s="362"/>
      <c r="BK10" s="362"/>
      <c r="BL10" s="362"/>
      <c r="BM10" s="481"/>
      <c r="BN10" s="362"/>
      <c r="BO10" s="362"/>
      <c r="BP10" s="362"/>
      <c r="BQ10" s="362"/>
      <c r="BR10" s="362"/>
      <c r="BS10" s="362"/>
      <c r="BT10" s="362"/>
      <c r="BU10" s="363"/>
      <c r="BV10" s="364"/>
      <c r="BW10" s="195"/>
    </row>
    <row r="11" spans="1:75" ht="17.25" customHeight="1">
      <c r="A11" s="480" t="s">
        <v>450</v>
      </c>
      <c r="B11" s="357" t="s">
        <v>321</v>
      </c>
      <c r="C11" s="356">
        <v>2</v>
      </c>
      <c r="D11" s="358"/>
      <c r="E11" s="358"/>
      <c r="F11" s="358"/>
      <c r="G11" s="358">
        <v>3</v>
      </c>
      <c r="H11" s="359">
        <v>90</v>
      </c>
      <c r="I11" s="359">
        <v>36</v>
      </c>
      <c r="J11" s="356">
        <v>18</v>
      </c>
      <c r="K11" s="356"/>
      <c r="L11" s="356">
        <v>18</v>
      </c>
      <c r="M11" s="356">
        <v>54</v>
      </c>
      <c r="N11" s="358"/>
      <c r="O11" s="356"/>
      <c r="P11" s="356">
        <v>2</v>
      </c>
      <c r="Q11" s="356"/>
      <c r="R11" s="356"/>
      <c r="S11" s="358"/>
      <c r="T11" s="358"/>
      <c r="U11" s="358"/>
      <c r="V11" s="358"/>
      <c r="W11" s="361"/>
      <c r="X11" s="361"/>
      <c r="Y11" s="481"/>
      <c r="Z11" s="365"/>
      <c r="AA11" s="365"/>
      <c r="AB11" s="365"/>
      <c r="AC11" s="365"/>
      <c r="AD11" s="365"/>
      <c r="AE11" s="365"/>
      <c r="AF11" s="365"/>
      <c r="AG11" s="365"/>
      <c r="AH11" s="365"/>
      <c r="AI11" s="481"/>
      <c r="AJ11" s="362"/>
      <c r="AK11" s="362"/>
      <c r="AL11" s="362"/>
      <c r="AM11" s="362"/>
      <c r="AN11" s="362"/>
      <c r="AO11" s="362"/>
      <c r="AP11" s="362"/>
      <c r="AQ11" s="362"/>
      <c r="AR11" s="362"/>
      <c r="AS11" s="481"/>
      <c r="AT11" s="362"/>
      <c r="AU11" s="362"/>
      <c r="AV11" s="362"/>
      <c r="AW11" s="362"/>
      <c r="AX11" s="362"/>
      <c r="AY11" s="362"/>
      <c r="AZ11" s="362"/>
      <c r="BA11" s="362"/>
      <c r="BB11" s="362"/>
      <c r="BC11" s="481"/>
      <c r="BD11" s="362"/>
      <c r="BE11" s="362"/>
      <c r="BF11" s="362"/>
      <c r="BG11" s="362"/>
      <c r="BH11" s="362"/>
      <c r="BI11" s="362"/>
      <c r="BJ11" s="362"/>
      <c r="BK11" s="362"/>
      <c r="BL11" s="362"/>
      <c r="BM11" s="481"/>
      <c r="BN11" s="362"/>
      <c r="BO11" s="362"/>
      <c r="BP11" s="362"/>
      <c r="BQ11" s="362"/>
      <c r="BR11" s="362"/>
      <c r="BS11" s="362"/>
      <c r="BT11" s="362"/>
      <c r="BU11" s="363"/>
      <c r="BV11" s="364"/>
      <c r="BW11" s="195"/>
    </row>
    <row r="12" spans="1:75" ht="21.75" customHeight="1">
      <c r="A12" s="480" t="s">
        <v>451</v>
      </c>
      <c r="B12" s="357" t="s">
        <v>344</v>
      </c>
      <c r="C12" s="356">
        <v>1</v>
      </c>
      <c r="D12" s="358"/>
      <c r="E12" s="358"/>
      <c r="F12" s="358"/>
      <c r="G12" s="358">
        <v>3</v>
      </c>
      <c r="H12" s="359">
        <v>90</v>
      </c>
      <c r="I12" s="359">
        <v>30</v>
      </c>
      <c r="J12" s="356">
        <v>16</v>
      </c>
      <c r="K12" s="356"/>
      <c r="L12" s="356">
        <v>14</v>
      </c>
      <c r="M12" s="356">
        <v>60</v>
      </c>
      <c r="N12" s="358"/>
      <c r="O12" s="356">
        <v>2</v>
      </c>
      <c r="P12" s="356"/>
      <c r="Q12" s="356"/>
      <c r="R12" s="356"/>
      <c r="S12" s="358"/>
      <c r="T12" s="358"/>
      <c r="U12" s="358"/>
      <c r="V12" s="358"/>
      <c r="W12" s="361"/>
      <c r="X12" s="361"/>
      <c r="Y12" s="481"/>
      <c r="Z12" s="365"/>
      <c r="AA12" s="365"/>
      <c r="AB12" s="365"/>
      <c r="AC12" s="365"/>
      <c r="AD12" s="365"/>
      <c r="AE12" s="365"/>
      <c r="AF12" s="365"/>
      <c r="AG12" s="365"/>
      <c r="AH12" s="365"/>
      <c r="AI12" s="481"/>
      <c r="AJ12" s="362"/>
      <c r="AK12" s="362"/>
      <c r="AL12" s="362"/>
      <c r="AM12" s="362"/>
      <c r="AN12" s="362"/>
      <c r="AO12" s="362"/>
      <c r="AP12" s="362"/>
      <c r="AQ12" s="362"/>
      <c r="AR12" s="362"/>
      <c r="AS12" s="481"/>
      <c r="AT12" s="362"/>
      <c r="AU12" s="362"/>
      <c r="AV12" s="362"/>
      <c r="AW12" s="362"/>
      <c r="AX12" s="362"/>
      <c r="AY12" s="362"/>
      <c r="AZ12" s="362"/>
      <c r="BA12" s="362"/>
      <c r="BB12" s="362"/>
      <c r="BC12" s="481"/>
      <c r="BD12" s="362"/>
      <c r="BE12" s="362"/>
      <c r="BF12" s="362"/>
      <c r="BG12" s="362"/>
      <c r="BH12" s="362"/>
      <c r="BI12" s="362"/>
      <c r="BJ12" s="362"/>
      <c r="BK12" s="362"/>
      <c r="BL12" s="362"/>
      <c r="BM12" s="481"/>
      <c r="BN12" s="362"/>
      <c r="BO12" s="362"/>
      <c r="BP12" s="362"/>
      <c r="BQ12" s="362"/>
      <c r="BR12" s="362"/>
      <c r="BS12" s="362"/>
      <c r="BT12" s="362"/>
      <c r="BU12" s="363"/>
      <c r="BV12" s="364"/>
      <c r="BW12" s="195"/>
    </row>
    <row r="13" spans="1:75" ht="20.25" customHeight="1">
      <c r="A13" s="480" t="s">
        <v>452</v>
      </c>
      <c r="B13" s="366" t="s">
        <v>329</v>
      </c>
      <c r="C13" s="367"/>
      <c r="D13" s="358">
        <v>3</v>
      </c>
      <c r="E13" s="358"/>
      <c r="F13" s="358"/>
      <c r="G13" s="358">
        <v>3</v>
      </c>
      <c r="H13" s="359">
        <v>90</v>
      </c>
      <c r="I13" s="359">
        <v>30</v>
      </c>
      <c r="J13" s="368">
        <v>16</v>
      </c>
      <c r="K13" s="368"/>
      <c r="L13" s="368">
        <v>14</v>
      </c>
      <c r="M13" s="368">
        <v>60</v>
      </c>
      <c r="N13" s="369"/>
      <c r="O13" s="368"/>
      <c r="P13" s="368"/>
      <c r="Q13" s="368">
        <v>2</v>
      </c>
      <c r="R13" s="367"/>
      <c r="S13" s="358"/>
      <c r="T13" s="358"/>
      <c r="U13" s="358"/>
      <c r="V13" s="369"/>
      <c r="W13" s="361"/>
      <c r="X13" s="361"/>
      <c r="Y13" s="481"/>
      <c r="Z13" s="365"/>
      <c r="AA13" s="365"/>
      <c r="AB13" s="365"/>
      <c r="AC13" s="365"/>
      <c r="AD13" s="365"/>
      <c r="AE13" s="365"/>
      <c r="AF13" s="365"/>
      <c r="AG13" s="365"/>
      <c r="AH13" s="365"/>
      <c r="AI13" s="481"/>
      <c r="AJ13" s="362"/>
      <c r="AK13" s="362"/>
      <c r="AL13" s="362"/>
      <c r="AM13" s="362"/>
      <c r="AN13" s="362"/>
      <c r="AO13" s="362"/>
      <c r="AP13" s="362"/>
      <c r="AQ13" s="362"/>
      <c r="AR13" s="362"/>
      <c r="AS13" s="481"/>
      <c r="AT13" s="362"/>
      <c r="AU13" s="362"/>
      <c r="AV13" s="362"/>
      <c r="AW13" s="362"/>
      <c r="AX13" s="362"/>
      <c r="AY13" s="362"/>
      <c r="AZ13" s="362"/>
      <c r="BA13" s="362"/>
      <c r="BB13" s="362"/>
      <c r="BC13" s="481"/>
      <c r="BD13" s="362"/>
      <c r="BE13" s="362"/>
      <c r="BF13" s="362"/>
      <c r="BG13" s="362"/>
      <c r="BH13" s="362"/>
      <c r="BI13" s="362"/>
      <c r="BJ13" s="362"/>
      <c r="BK13" s="362"/>
      <c r="BL13" s="362"/>
      <c r="BM13" s="481"/>
      <c r="BN13" s="362"/>
      <c r="BO13" s="362"/>
      <c r="BP13" s="362"/>
      <c r="BQ13" s="362"/>
      <c r="BR13" s="362"/>
      <c r="BS13" s="362"/>
      <c r="BT13" s="362"/>
      <c r="BU13" s="363"/>
      <c r="BV13" s="364"/>
      <c r="BW13" s="195"/>
    </row>
    <row r="14" spans="1:75" ht="38.25" customHeight="1">
      <c r="A14" s="480" t="s">
        <v>453</v>
      </c>
      <c r="B14" s="366" t="s">
        <v>345</v>
      </c>
      <c r="C14" s="367"/>
      <c r="D14" s="358">
        <v>5</v>
      </c>
      <c r="E14" s="358"/>
      <c r="F14" s="358"/>
      <c r="G14" s="358">
        <v>3</v>
      </c>
      <c r="H14" s="359">
        <v>90</v>
      </c>
      <c r="I14" s="359">
        <v>28</v>
      </c>
      <c r="J14" s="368">
        <v>14</v>
      </c>
      <c r="K14" s="368"/>
      <c r="L14" s="368">
        <v>14</v>
      </c>
      <c r="M14" s="368">
        <v>64</v>
      </c>
      <c r="N14" s="369"/>
      <c r="O14" s="368"/>
      <c r="P14" s="368"/>
      <c r="Q14" s="368"/>
      <c r="R14" s="367"/>
      <c r="S14" s="358">
        <v>2</v>
      </c>
      <c r="T14" s="358"/>
      <c r="U14" s="358"/>
      <c r="V14" s="369"/>
      <c r="W14" s="361"/>
      <c r="X14" s="361"/>
      <c r="Y14" s="481"/>
      <c r="Z14" s="365"/>
      <c r="AA14" s="365"/>
      <c r="AB14" s="365"/>
      <c r="AC14" s="365"/>
      <c r="AD14" s="365"/>
      <c r="AE14" s="365"/>
      <c r="AF14" s="365"/>
      <c r="AG14" s="365"/>
      <c r="AH14" s="365"/>
      <c r="AI14" s="481"/>
      <c r="AJ14" s="362"/>
      <c r="AK14" s="362"/>
      <c r="AL14" s="362"/>
      <c r="AM14" s="362"/>
      <c r="AN14" s="362"/>
      <c r="AO14" s="362"/>
      <c r="AP14" s="362"/>
      <c r="AQ14" s="362"/>
      <c r="AR14" s="362"/>
      <c r="AS14" s="481"/>
      <c r="AT14" s="362"/>
      <c r="AU14" s="362"/>
      <c r="AV14" s="362"/>
      <c r="AW14" s="362"/>
      <c r="AX14" s="362"/>
      <c r="AY14" s="362"/>
      <c r="AZ14" s="362"/>
      <c r="BA14" s="362"/>
      <c r="BB14" s="362"/>
      <c r="BC14" s="481"/>
      <c r="BD14" s="362"/>
      <c r="BE14" s="362"/>
      <c r="BF14" s="362"/>
      <c r="BG14" s="362"/>
      <c r="BH14" s="362"/>
      <c r="BI14" s="362"/>
      <c r="BJ14" s="362"/>
      <c r="BK14" s="362"/>
      <c r="BL14" s="362"/>
      <c r="BM14" s="481"/>
      <c r="BN14" s="362"/>
      <c r="BO14" s="362"/>
      <c r="BP14" s="362"/>
      <c r="BQ14" s="362"/>
      <c r="BR14" s="362"/>
      <c r="BS14" s="362"/>
      <c r="BT14" s="362"/>
      <c r="BU14" s="363"/>
      <c r="BV14" s="364"/>
      <c r="BW14" s="195"/>
    </row>
    <row r="15" spans="1:75" ht="36.75" customHeight="1">
      <c r="A15" s="480" t="s">
        <v>454</v>
      </c>
      <c r="B15" s="366" t="s">
        <v>352</v>
      </c>
      <c r="C15" s="367"/>
      <c r="D15" s="358">
        <v>8</v>
      </c>
      <c r="E15" s="358"/>
      <c r="F15" s="358"/>
      <c r="G15" s="358">
        <v>3</v>
      </c>
      <c r="H15" s="359">
        <v>90</v>
      </c>
      <c r="I15" s="359">
        <v>28</v>
      </c>
      <c r="J15" s="368">
        <v>14</v>
      </c>
      <c r="K15" s="368"/>
      <c r="L15" s="368">
        <v>14</v>
      </c>
      <c r="M15" s="368">
        <v>64</v>
      </c>
      <c r="N15" s="369"/>
      <c r="O15" s="368"/>
      <c r="P15" s="368"/>
      <c r="Q15" s="368"/>
      <c r="R15" s="367"/>
      <c r="S15" s="358"/>
      <c r="T15" s="358"/>
      <c r="U15" s="358"/>
      <c r="V15" s="369"/>
      <c r="W15" s="361"/>
      <c r="X15" s="361"/>
      <c r="Y15" s="481"/>
      <c r="Z15" s="365"/>
      <c r="AA15" s="365"/>
      <c r="AB15" s="365"/>
      <c r="AC15" s="365"/>
      <c r="AD15" s="365"/>
      <c r="AE15" s="365"/>
      <c r="AF15" s="365"/>
      <c r="AG15" s="365"/>
      <c r="AH15" s="365"/>
      <c r="AI15" s="481"/>
      <c r="AJ15" s="362"/>
      <c r="AK15" s="362"/>
      <c r="AL15" s="362"/>
      <c r="AM15" s="362"/>
      <c r="AN15" s="362"/>
      <c r="AO15" s="362"/>
      <c r="AP15" s="362"/>
      <c r="AQ15" s="362"/>
      <c r="AR15" s="362"/>
      <c r="AS15" s="481"/>
      <c r="AT15" s="362"/>
      <c r="AU15" s="362"/>
      <c r="AV15" s="362"/>
      <c r="AW15" s="362"/>
      <c r="AX15" s="362"/>
      <c r="AY15" s="362"/>
      <c r="AZ15" s="362"/>
      <c r="BA15" s="362"/>
      <c r="BB15" s="362"/>
      <c r="BC15" s="481"/>
      <c r="BD15" s="362"/>
      <c r="BE15" s="362"/>
      <c r="BF15" s="362"/>
      <c r="BG15" s="362"/>
      <c r="BH15" s="362"/>
      <c r="BI15" s="362"/>
      <c r="BJ15" s="362"/>
      <c r="BK15" s="362"/>
      <c r="BL15" s="362"/>
      <c r="BM15" s="481"/>
      <c r="BN15" s="362"/>
      <c r="BO15" s="362"/>
      <c r="BP15" s="362"/>
      <c r="BQ15" s="362"/>
      <c r="BR15" s="362"/>
      <c r="BS15" s="362"/>
      <c r="BT15" s="362"/>
      <c r="BU15" s="363"/>
      <c r="BV15" s="364">
        <v>2</v>
      </c>
      <c r="BW15" s="195"/>
    </row>
    <row r="16" spans="1:75" ht="16.5" customHeight="1">
      <c r="A16" s="480"/>
      <c r="B16" s="366" t="s">
        <v>353</v>
      </c>
      <c r="C16" s="367"/>
      <c r="D16" s="358"/>
      <c r="E16" s="358"/>
      <c r="F16" s="358"/>
      <c r="G16" s="370">
        <v>1.5</v>
      </c>
      <c r="H16" s="359">
        <v>45</v>
      </c>
      <c r="I16" s="359">
        <v>14</v>
      </c>
      <c r="J16" s="368">
        <v>8</v>
      </c>
      <c r="K16" s="368"/>
      <c r="L16" s="368">
        <v>6</v>
      </c>
      <c r="M16" s="368">
        <v>31</v>
      </c>
      <c r="N16" s="369"/>
      <c r="O16" s="368"/>
      <c r="P16" s="368"/>
      <c r="Q16" s="368"/>
      <c r="R16" s="367"/>
      <c r="S16" s="358"/>
      <c r="T16" s="358"/>
      <c r="U16" s="358"/>
      <c r="V16" s="369"/>
      <c r="W16" s="361"/>
      <c r="X16" s="361"/>
      <c r="Y16" s="481"/>
      <c r="Z16" s="365"/>
      <c r="AA16" s="365"/>
      <c r="AB16" s="365"/>
      <c r="AC16" s="365"/>
      <c r="AD16" s="365"/>
      <c r="AE16" s="365"/>
      <c r="AF16" s="365"/>
      <c r="AG16" s="365"/>
      <c r="AH16" s="365"/>
      <c r="AI16" s="481"/>
      <c r="AJ16" s="362"/>
      <c r="AK16" s="362"/>
      <c r="AL16" s="362"/>
      <c r="AM16" s="362"/>
      <c r="AN16" s="362"/>
      <c r="AO16" s="362"/>
      <c r="AP16" s="362"/>
      <c r="AQ16" s="362"/>
      <c r="AR16" s="362"/>
      <c r="AS16" s="481"/>
      <c r="AT16" s="362"/>
      <c r="AU16" s="362"/>
      <c r="AV16" s="362"/>
      <c r="AW16" s="362"/>
      <c r="AX16" s="362"/>
      <c r="AY16" s="362"/>
      <c r="AZ16" s="362"/>
      <c r="BA16" s="362"/>
      <c r="BB16" s="362"/>
      <c r="BC16" s="481"/>
      <c r="BD16" s="362"/>
      <c r="BE16" s="362"/>
      <c r="BF16" s="362"/>
      <c r="BG16" s="362"/>
      <c r="BH16" s="362"/>
      <c r="BI16" s="362"/>
      <c r="BJ16" s="362"/>
      <c r="BK16" s="362"/>
      <c r="BL16" s="362"/>
      <c r="BM16" s="481"/>
      <c r="BN16" s="362"/>
      <c r="BO16" s="362"/>
      <c r="BP16" s="362"/>
      <c r="BQ16" s="362"/>
      <c r="BR16" s="362"/>
      <c r="BS16" s="362"/>
      <c r="BT16" s="362"/>
      <c r="BU16" s="363"/>
      <c r="BV16" s="364"/>
      <c r="BW16" s="195"/>
    </row>
    <row r="17" spans="1:75" ht="41.25" customHeight="1">
      <c r="A17" s="482"/>
      <c r="B17" s="371" t="s">
        <v>354</v>
      </c>
      <c r="C17" s="372"/>
      <c r="D17" s="373"/>
      <c r="E17" s="373"/>
      <c r="F17" s="373"/>
      <c r="G17" s="374">
        <v>1.5</v>
      </c>
      <c r="H17" s="375">
        <v>45</v>
      </c>
      <c r="I17" s="375">
        <v>14</v>
      </c>
      <c r="J17" s="376">
        <v>6</v>
      </c>
      <c r="K17" s="376"/>
      <c r="L17" s="376">
        <v>8</v>
      </c>
      <c r="M17" s="376">
        <v>33</v>
      </c>
      <c r="N17" s="369"/>
      <c r="O17" s="376"/>
      <c r="P17" s="376"/>
      <c r="Q17" s="376"/>
      <c r="R17" s="372"/>
      <c r="S17" s="373"/>
      <c r="T17" s="373"/>
      <c r="U17" s="373"/>
      <c r="V17" s="369"/>
      <c r="W17" s="361"/>
      <c r="X17" s="361"/>
      <c r="Y17" s="481"/>
      <c r="Z17" s="377"/>
      <c r="AA17" s="377"/>
      <c r="AB17" s="377"/>
      <c r="AC17" s="377"/>
      <c r="AD17" s="377"/>
      <c r="AE17" s="377"/>
      <c r="AF17" s="377"/>
      <c r="AG17" s="377"/>
      <c r="AH17" s="377"/>
      <c r="AI17" s="481"/>
      <c r="AJ17" s="378"/>
      <c r="AK17" s="378"/>
      <c r="AL17" s="378"/>
      <c r="AM17" s="378"/>
      <c r="AN17" s="378"/>
      <c r="AO17" s="378"/>
      <c r="AP17" s="378"/>
      <c r="AQ17" s="378"/>
      <c r="AR17" s="378"/>
      <c r="AS17" s="481"/>
      <c r="AT17" s="378"/>
      <c r="AU17" s="378"/>
      <c r="AV17" s="378"/>
      <c r="AW17" s="378"/>
      <c r="AX17" s="378"/>
      <c r="AY17" s="378"/>
      <c r="AZ17" s="378"/>
      <c r="BA17" s="378"/>
      <c r="BB17" s="378"/>
      <c r="BC17" s="481"/>
      <c r="BD17" s="378"/>
      <c r="BE17" s="378"/>
      <c r="BF17" s="378"/>
      <c r="BG17" s="378"/>
      <c r="BH17" s="378"/>
      <c r="BI17" s="378"/>
      <c r="BJ17" s="378"/>
      <c r="BK17" s="378"/>
      <c r="BL17" s="378"/>
      <c r="BM17" s="481"/>
      <c r="BN17" s="378"/>
      <c r="BO17" s="378"/>
      <c r="BP17" s="378"/>
      <c r="BQ17" s="378"/>
      <c r="BR17" s="378"/>
      <c r="BS17" s="378"/>
      <c r="BT17" s="378"/>
      <c r="BU17" s="379"/>
      <c r="BV17" s="380"/>
      <c r="BW17" s="195"/>
    </row>
    <row r="18" spans="1:75" s="238" customFormat="1" ht="38.25" customHeight="1">
      <c r="A18" s="482" t="s">
        <v>455</v>
      </c>
      <c r="B18" s="357" t="s">
        <v>346</v>
      </c>
      <c r="C18" s="381">
        <v>6</v>
      </c>
      <c r="D18" s="381">
        <v>5</v>
      </c>
      <c r="E18" s="381">
        <v>5</v>
      </c>
      <c r="F18" s="381"/>
      <c r="G18" s="358">
        <v>9</v>
      </c>
      <c r="H18" s="359">
        <v>270</v>
      </c>
      <c r="I18" s="359">
        <v>74</v>
      </c>
      <c r="J18" s="381">
        <v>36</v>
      </c>
      <c r="K18" s="381"/>
      <c r="L18" s="381">
        <v>38</v>
      </c>
      <c r="M18" s="381">
        <v>196</v>
      </c>
      <c r="N18" s="381"/>
      <c r="O18" s="381"/>
      <c r="P18" s="381"/>
      <c r="Q18" s="381"/>
      <c r="R18" s="381"/>
      <c r="S18" s="381">
        <v>3</v>
      </c>
      <c r="T18" s="381">
        <v>2</v>
      </c>
      <c r="U18" s="381"/>
      <c r="V18" s="382"/>
      <c r="W18" s="361"/>
      <c r="X18" s="361"/>
      <c r="Y18" s="481"/>
      <c r="Z18" s="362"/>
      <c r="AA18" s="362"/>
      <c r="AB18" s="362"/>
      <c r="AC18" s="362"/>
      <c r="AD18" s="362"/>
      <c r="AE18" s="362"/>
      <c r="AF18" s="362"/>
      <c r="AG18" s="362"/>
      <c r="AH18" s="362"/>
      <c r="AI18" s="481"/>
      <c r="AJ18" s="362"/>
      <c r="AK18" s="362"/>
      <c r="AL18" s="362"/>
      <c r="AM18" s="362"/>
      <c r="AN18" s="362"/>
      <c r="AO18" s="362"/>
      <c r="AP18" s="362"/>
      <c r="AQ18" s="362"/>
      <c r="AR18" s="362"/>
      <c r="AS18" s="481"/>
      <c r="AT18" s="362"/>
      <c r="AU18" s="362"/>
      <c r="AV18" s="362"/>
      <c r="AW18" s="362"/>
      <c r="AX18" s="362"/>
      <c r="AY18" s="362"/>
      <c r="AZ18" s="362"/>
      <c r="BA18" s="362"/>
      <c r="BB18" s="362"/>
      <c r="BC18" s="481"/>
      <c r="BD18" s="362"/>
      <c r="BE18" s="362"/>
      <c r="BF18" s="362"/>
      <c r="BG18" s="362"/>
      <c r="BH18" s="362"/>
      <c r="BI18" s="362"/>
      <c r="BJ18" s="362"/>
      <c r="BK18" s="362"/>
      <c r="BL18" s="362"/>
      <c r="BM18" s="481"/>
      <c r="BN18" s="362"/>
      <c r="BO18" s="362"/>
      <c r="BP18" s="362"/>
      <c r="BQ18" s="362"/>
      <c r="BR18" s="362"/>
      <c r="BS18" s="362"/>
      <c r="BT18" s="362"/>
      <c r="BU18" s="363"/>
      <c r="BV18" s="483"/>
      <c r="BW18" s="237"/>
    </row>
    <row r="19" spans="1:75" s="238" customFormat="1" ht="18" customHeight="1">
      <c r="A19" s="482"/>
      <c r="B19" s="357" t="s">
        <v>347</v>
      </c>
      <c r="C19" s="381"/>
      <c r="D19" s="381"/>
      <c r="E19" s="381"/>
      <c r="F19" s="381"/>
      <c r="G19" s="358">
        <v>2</v>
      </c>
      <c r="H19" s="359">
        <v>60</v>
      </c>
      <c r="I19" s="359">
        <v>26</v>
      </c>
      <c r="J19" s="381">
        <v>14</v>
      </c>
      <c r="K19" s="381"/>
      <c r="L19" s="381">
        <v>12</v>
      </c>
      <c r="M19" s="381">
        <v>34</v>
      </c>
      <c r="N19" s="381"/>
      <c r="O19" s="381"/>
      <c r="P19" s="381"/>
      <c r="Q19" s="381"/>
      <c r="R19" s="381"/>
      <c r="S19" s="381">
        <v>2</v>
      </c>
      <c r="T19" s="381"/>
      <c r="U19" s="381"/>
      <c r="V19" s="382"/>
      <c r="W19" s="361"/>
      <c r="X19" s="361"/>
      <c r="Y19" s="481"/>
      <c r="Z19" s="362"/>
      <c r="AA19" s="362"/>
      <c r="AB19" s="362"/>
      <c r="AC19" s="362"/>
      <c r="AD19" s="362"/>
      <c r="AE19" s="362"/>
      <c r="AF19" s="362"/>
      <c r="AG19" s="362"/>
      <c r="AH19" s="362"/>
      <c r="AI19" s="481"/>
      <c r="AJ19" s="362"/>
      <c r="AK19" s="362"/>
      <c r="AL19" s="362"/>
      <c r="AM19" s="362"/>
      <c r="AN19" s="362"/>
      <c r="AO19" s="362"/>
      <c r="AP19" s="362"/>
      <c r="AQ19" s="362"/>
      <c r="AR19" s="362"/>
      <c r="AS19" s="481"/>
      <c r="AT19" s="362"/>
      <c r="AU19" s="362"/>
      <c r="AV19" s="362"/>
      <c r="AW19" s="362"/>
      <c r="AX19" s="362"/>
      <c r="AY19" s="362"/>
      <c r="AZ19" s="362"/>
      <c r="BA19" s="362"/>
      <c r="BB19" s="362"/>
      <c r="BC19" s="481"/>
      <c r="BD19" s="362"/>
      <c r="BE19" s="362"/>
      <c r="BF19" s="362"/>
      <c r="BG19" s="362"/>
      <c r="BH19" s="362"/>
      <c r="BI19" s="362"/>
      <c r="BJ19" s="362"/>
      <c r="BK19" s="362"/>
      <c r="BL19" s="362"/>
      <c r="BM19" s="481"/>
      <c r="BN19" s="362"/>
      <c r="BO19" s="362"/>
      <c r="BP19" s="362"/>
      <c r="BQ19" s="362"/>
      <c r="BR19" s="362"/>
      <c r="BS19" s="362"/>
      <c r="BT19" s="362"/>
      <c r="BU19" s="363"/>
      <c r="BV19" s="483"/>
      <c r="BW19" s="237"/>
    </row>
    <row r="20" spans="1:75" s="238" customFormat="1" ht="18" customHeight="1">
      <c r="A20" s="482"/>
      <c r="B20" s="357" t="s">
        <v>348</v>
      </c>
      <c r="C20" s="381"/>
      <c r="D20" s="381"/>
      <c r="E20" s="381"/>
      <c r="F20" s="381"/>
      <c r="G20" s="358">
        <v>1</v>
      </c>
      <c r="H20" s="359">
        <v>30</v>
      </c>
      <c r="I20" s="359">
        <v>14</v>
      </c>
      <c r="J20" s="381">
        <v>6</v>
      </c>
      <c r="K20" s="381"/>
      <c r="L20" s="381">
        <v>8</v>
      </c>
      <c r="M20" s="381">
        <v>16</v>
      </c>
      <c r="N20" s="381"/>
      <c r="O20" s="381"/>
      <c r="P20" s="381"/>
      <c r="Q20" s="381"/>
      <c r="R20" s="381"/>
      <c r="S20" s="381">
        <v>1</v>
      </c>
      <c r="T20" s="381"/>
      <c r="U20" s="381"/>
      <c r="V20" s="382"/>
      <c r="W20" s="361"/>
      <c r="X20" s="361"/>
      <c r="Y20" s="481"/>
      <c r="Z20" s="362"/>
      <c r="AA20" s="362"/>
      <c r="AB20" s="362"/>
      <c r="AC20" s="362"/>
      <c r="AD20" s="362"/>
      <c r="AE20" s="362"/>
      <c r="AF20" s="362"/>
      <c r="AG20" s="362"/>
      <c r="AH20" s="362"/>
      <c r="AI20" s="481"/>
      <c r="AJ20" s="362"/>
      <c r="AK20" s="362"/>
      <c r="AL20" s="362"/>
      <c r="AM20" s="362"/>
      <c r="AN20" s="362"/>
      <c r="AO20" s="362"/>
      <c r="AP20" s="362"/>
      <c r="AQ20" s="362"/>
      <c r="AR20" s="362"/>
      <c r="AS20" s="481"/>
      <c r="AT20" s="362"/>
      <c r="AU20" s="362"/>
      <c r="AV20" s="362"/>
      <c r="AW20" s="362"/>
      <c r="AX20" s="362"/>
      <c r="AY20" s="362"/>
      <c r="AZ20" s="362"/>
      <c r="BA20" s="362"/>
      <c r="BB20" s="362"/>
      <c r="BC20" s="481"/>
      <c r="BD20" s="362"/>
      <c r="BE20" s="362"/>
      <c r="BF20" s="362"/>
      <c r="BG20" s="362"/>
      <c r="BH20" s="362"/>
      <c r="BI20" s="362"/>
      <c r="BJ20" s="362"/>
      <c r="BK20" s="362"/>
      <c r="BL20" s="362"/>
      <c r="BM20" s="481"/>
      <c r="BN20" s="362"/>
      <c r="BO20" s="362"/>
      <c r="BP20" s="362"/>
      <c r="BQ20" s="362"/>
      <c r="BR20" s="362"/>
      <c r="BS20" s="362"/>
      <c r="BT20" s="362"/>
      <c r="BU20" s="363"/>
      <c r="BV20" s="483"/>
      <c r="BW20" s="237"/>
    </row>
    <row r="21" spans="1:75" s="238" customFormat="1" ht="18" customHeight="1">
      <c r="A21" s="482"/>
      <c r="B21" s="357" t="s">
        <v>349</v>
      </c>
      <c r="C21" s="381"/>
      <c r="D21" s="381"/>
      <c r="E21" s="381"/>
      <c r="F21" s="381"/>
      <c r="G21" s="358">
        <v>2</v>
      </c>
      <c r="H21" s="359">
        <v>60</v>
      </c>
      <c r="I21" s="359">
        <v>16</v>
      </c>
      <c r="J21" s="381">
        <v>8</v>
      </c>
      <c r="K21" s="381"/>
      <c r="L21" s="381">
        <v>8</v>
      </c>
      <c r="M21" s="381">
        <v>44</v>
      </c>
      <c r="N21" s="381"/>
      <c r="O21" s="381"/>
      <c r="P21" s="381"/>
      <c r="Q21" s="381"/>
      <c r="R21" s="381"/>
      <c r="S21" s="381"/>
      <c r="T21" s="381">
        <v>1</v>
      </c>
      <c r="U21" s="381"/>
      <c r="V21" s="382"/>
      <c r="W21" s="361"/>
      <c r="X21" s="361"/>
      <c r="Y21" s="481"/>
      <c r="Z21" s="362"/>
      <c r="AA21" s="362"/>
      <c r="AB21" s="362"/>
      <c r="AC21" s="362"/>
      <c r="AD21" s="362"/>
      <c r="AE21" s="362"/>
      <c r="AF21" s="362"/>
      <c r="AG21" s="362"/>
      <c r="AH21" s="362"/>
      <c r="AI21" s="481"/>
      <c r="AJ21" s="362"/>
      <c r="AK21" s="362"/>
      <c r="AL21" s="362"/>
      <c r="AM21" s="362"/>
      <c r="AN21" s="362"/>
      <c r="AO21" s="362"/>
      <c r="AP21" s="362"/>
      <c r="AQ21" s="362"/>
      <c r="AR21" s="362"/>
      <c r="AS21" s="481"/>
      <c r="AT21" s="362"/>
      <c r="AU21" s="362"/>
      <c r="AV21" s="362"/>
      <c r="AW21" s="362"/>
      <c r="AX21" s="362"/>
      <c r="AY21" s="362"/>
      <c r="AZ21" s="362"/>
      <c r="BA21" s="362"/>
      <c r="BB21" s="362"/>
      <c r="BC21" s="481"/>
      <c r="BD21" s="362"/>
      <c r="BE21" s="362"/>
      <c r="BF21" s="362"/>
      <c r="BG21" s="362"/>
      <c r="BH21" s="362"/>
      <c r="BI21" s="362"/>
      <c r="BJ21" s="362"/>
      <c r="BK21" s="362"/>
      <c r="BL21" s="362"/>
      <c r="BM21" s="481"/>
      <c r="BN21" s="362"/>
      <c r="BO21" s="362"/>
      <c r="BP21" s="362"/>
      <c r="BQ21" s="362"/>
      <c r="BR21" s="362"/>
      <c r="BS21" s="362"/>
      <c r="BT21" s="362"/>
      <c r="BU21" s="363"/>
      <c r="BV21" s="483"/>
      <c r="BW21" s="237"/>
    </row>
    <row r="22" spans="1:75" s="238" customFormat="1" ht="38.25" customHeight="1">
      <c r="A22" s="482"/>
      <c r="B22" s="357" t="s">
        <v>350</v>
      </c>
      <c r="C22" s="381"/>
      <c r="D22" s="381"/>
      <c r="E22" s="381"/>
      <c r="F22" s="381"/>
      <c r="G22" s="358">
        <v>2</v>
      </c>
      <c r="H22" s="359">
        <v>60</v>
      </c>
      <c r="I22" s="359">
        <v>18</v>
      </c>
      <c r="J22" s="381">
        <v>8</v>
      </c>
      <c r="K22" s="381"/>
      <c r="L22" s="381">
        <v>10</v>
      </c>
      <c r="M22" s="381">
        <v>42</v>
      </c>
      <c r="N22" s="381"/>
      <c r="O22" s="381"/>
      <c r="P22" s="381"/>
      <c r="Q22" s="381"/>
      <c r="R22" s="381"/>
      <c r="S22" s="381"/>
      <c r="T22" s="381">
        <v>1</v>
      </c>
      <c r="U22" s="381"/>
      <c r="V22" s="382"/>
      <c r="W22" s="361"/>
      <c r="X22" s="361"/>
      <c r="Y22" s="481"/>
      <c r="Z22" s="362"/>
      <c r="AA22" s="362"/>
      <c r="AB22" s="362"/>
      <c r="AC22" s="362"/>
      <c r="AD22" s="362"/>
      <c r="AE22" s="362"/>
      <c r="AF22" s="362"/>
      <c r="AG22" s="362"/>
      <c r="AH22" s="362"/>
      <c r="AI22" s="481"/>
      <c r="AJ22" s="362"/>
      <c r="AK22" s="362"/>
      <c r="AL22" s="362"/>
      <c r="AM22" s="362"/>
      <c r="AN22" s="362"/>
      <c r="AO22" s="362"/>
      <c r="AP22" s="362"/>
      <c r="AQ22" s="362"/>
      <c r="AR22" s="362"/>
      <c r="AS22" s="481"/>
      <c r="AT22" s="362"/>
      <c r="AU22" s="362"/>
      <c r="AV22" s="362"/>
      <c r="AW22" s="362"/>
      <c r="AX22" s="362"/>
      <c r="AY22" s="362"/>
      <c r="AZ22" s="362"/>
      <c r="BA22" s="362"/>
      <c r="BB22" s="362"/>
      <c r="BC22" s="481"/>
      <c r="BD22" s="362"/>
      <c r="BE22" s="362"/>
      <c r="BF22" s="362"/>
      <c r="BG22" s="362"/>
      <c r="BH22" s="362"/>
      <c r="BI22" s="362"/>
      <c r="BJ22" s="362"/>
      <c r="BK22" s="362"/>
      <c r="BL22" s="362"/>
      <c r="BM22" s="481"/>
      <c r="BN22" s="362"/>
      <c r="BO22" s="362"/>
      <c r="BP22" s="362"/>
      <c r="BQ22" s="362"/>
      <c r="BR22" s="362"/>
      <c r="BS22" s="362"/>
      <c r="BT22" s="362"/>
      <c r="BU22" s="363"/>
      <c r="BV22" s="483"/>
      <c r="BW22" s="237"/>
    </row>
    <row r="23" spans="1:75" s="238" customFormat="1" ht="18" customHeight="1">
      <c r="A23" s="482"/>
      <c r="B23" s="357" t="s">
        <v>351</v>
      </c>
      <c r="C23" s="381"/>
      <c r="D23" s="381"/>
      <c r="E23" s="381"/>
      <c r="F23" s="381"/>
      <c r="G23" s="358">
        <v>2</v>
      </c>
      <c r="H23" s="359">
        <v>60</v>
      </c>
      <c r="I23" s="359"/>
      <c r="J23" s="381"/>
      <c r="K23" s="381"/>
      <c r="L23" s="381"/>
      <c r="M23" s="381">
        <v>60</v>
      </c>
      <c r="N23" s="381"/>
      <c r="O23" s="381"/>
      <c r="P23" s="381"/>
      <c r="Q23" s="381"/>
      <c r="R23" s="381"/>
      <c r="S23" s="381"/>
      <c r="T23" s="381"/>
      <c r="U23" s="381"/>
      <c r="V23" s="382"/>
      <c r="W23" s="361"/>
      <c r="X23" s="361"/>
      <c r="Y23" s="481"/>
      <c r="Z23" s="362"/>
      <c r="AA23" s="362"/>
      <c r="AB23" s="362"/>
      <c r="AC23" s="362"/>
      <c r="AD23" s="362"/>
      <c r="AE23" s="362"/>
      <c r="AF23" s="362"/>
      <c r="AG23" s="362"/>
      <c r="AH23" s="362"/>
      <c r="AI23" s="481"/>
      <c r="AJ23" s="362"/>
      <c r="AK23" s="362"/>
      <c r="AL23" s="362"/>
      <c r="AM23" s="362"/>
      <c r="AN23" s="362"/>
      <c r="AO23" s="362"/>
      <c r="AP23" s="362"/>
      <c r="AQ23" s="362"/>
      <c r="AR23" s="362"/>
      <c r="AS23" s="481"/>
      <c r="AT23" s="362"/>
      <c r="AU23" s="362"/>
      <c r="AV23" s="362"/>
      <c r="AW23" s="362"/>
      <c r="AX23" s="362"/>
      <c r="AY23" s="362"/>
      <c r="AZ23" s="362"/>
      <c r="BA23" s="362"/>
      <c r="BB23" s="362"/>
      <c r="BC23" s="481"/>
      <c r="BD23" s="362"/>
      <c r="BE23" s="362"/>
      <c r="BF23" s="362"/>
      <c r="BG23" s="362"/>
      <c r="BH23" s="362"/>
      <c r="BI23" s="362"/>
      <c r="BJ23" s="362"/>
      <c r="BK23" s="362"/>
      <c r="BL23" s="362"/>
      <c r="BM23" s="481"/>
      <c r="BN23" s="362"/>
      <c r="BO23" s="362"/>
      <c r="BP23" s="362"/>
      <c r="BQ23" s="362"/>
      <c r="BR23" s="362"/>
      <c r="BS23" s="362"/>
      <c r="BT23" s="362"/>
      <c r="BU23" s="363"/>
      <c r="BV23" s="483"/>
      <c r="BW23" s="237"/>
    </row>
    <row r="24" spans="1:75" s="238" customFormat="1" ht="18" customHeight="1">
      <c r="A24" s="482" t="s">
        <v>456</v>
      </c>
      <c r="B24" s="384" t="s">
        <v>326</v>
      </c>
      <c r="C24" s="381">
        <v>3</v>
      </c>
      <c r="D24" s="381"/>
      <c r="E24" s="381"/>
      <c r="F24" s="381"/>
      <c r="G24" s="358">
        <v>3</v>
      </c>
      <c r="H24" s="359">
        <v>90</v>
      </c>
      <c r="I24" s="359">
        <v>30</v>
      </c>
      <c r="J24" s="381">
        <v>16</v>
      </c>
      <c r="K24" s="381"/>
      <c r="L24" s="381">
        <v>14</v>
      </c>
      <c r="M24" s="381">
        <v>60</v>
      </c>
      <c r="N24" s="381"/>
      <c r="O24" s="381"/>
      <c r="P24" s="381"/>
      <c r="Q24" s="381">
        <v>2</v>
      </c>
      <c r="R24" s="381"/>
      <c r="S24" s="381"/>
      <c r="T24" s="381"/>
      <c r="U24" s="381"/>
      <c r="V24" s="382"/>
      <c r="W24" s="361"/>
      <c r="X24" s="361"/>
      <c r="Y24" s="481"/>
      <c r="Z24" s="362"/>
      <c r="AA24" s="362"/>
      <c r="AB24" s="362"/>
      <c r="AC24" s="362"/>
      <c r="AD24" s="362"/>
      <c r="AE24" s="362"/>
      <c r="AF24" s="362"/>
      <c r="AG24" s="362"/>
      <c r="AH24" s="362"/>
      <c r="AI24" s="481"/>
      <c r="AJ24" s="362"/>
      <c r="AK24" s="362"/>
      <c r="AL24" s="362"/>
      <c r="AM24" s="362"/>
      <c r="AN24" s="362"/>
      <c r="AO24" s="362"/>
      <c r="AP24" s="362"/>
      <c r="AQ24" s="362"/>
      <c r="AR24" s="362"/>
      <c r="AS24" s="481"/>
      <c r="AT24" s="362"/>
      <c r="AU24" s="362"/>
      <c r="AV24" s="362"/>
      <c r="AW24" s="362"/>
      <c r="AX24" s="362"/>
      <c r="AY24" s="362"/>
      <c r="AZ24" s="362"/>
      <c r="BA24" s="362"/>
      <c r="BB24" s="362"/>
      <c r="BC24" s="481"/>
      <c r="BD24" s="362"/>
      <c r="BE24" s="362"/>
      <c r="BF24" s="362"/>
      <c r="BG24" s="362"/>
      <c r="BH24" s="362"/>
      <c r="BI24" s="362"/>
      <c r="BJ24" s="362"/>
      <c r="BK24" s="362"/>
      <c r="BL24" s="362"/>
      <c r="BM24" s="481"/>
      <c r="BN24" s="362"/>
      <c r="BO24" s="362"/>
      <c r="BP24" s="362"/>
      <c r="BQ24" s="362"/>
      <c r="BR24" s="362"/>
      <c r="BS24" s="362"/>
      <c r="BT24" s="362"/>
      <c r="BU24" s="363"/>
      <c r="BV24" s="483"/>
      <c r="BW24" s="237"/>
    </row>
    <row r="25" spans="1:75" s="238" customFormat="1" ht="19.5" customHeight="1">
      <c r="A25" s="484"/>
      <c r="B25" s="385" t="s">
        <v>362</v>
      </c>
      <c r="C25" s="386"/>
      <c r="D25" s="381"/>
      <c r="E25" s="381"/>
      <c r="F25" s="381"/>
      <c r="G25" s="370">
        <v>1.5</v>
      </c>
      <c r="H25" s="359">
        <v>45</v>
      </c>
      <c r="I25" s="359">
        <v>16</v>
      </c>
      <c r="J25" s="381">
        <v>8</v>
      </c>
      <c r="K25" s="381"/>
      <c r="L25" s="381">
        <v>8</v>
      </c>
      <c r="M25" s="381">
        <v>29</v>
      </c>
      <c r="N25" s="381"/>
      <c r="O25" s="381"/>
      <c r="P25" s="381"/>
      <c r="Q25" s="381"/>
      <c r="R25" s="381"/>
      <c r="S25" s="381"/>
      <c r="T25" s="381"/>
      <c r="U25" s="381"/>
      <c r="V25" s="382"/>
      <c r="W25" s="361"/>
      <c r="X25" s="361"/>
      <c r="Y25" s="481"/>
      <c r="Z25" s="362"/>
      <c r="AA25" s="362"/>
      <c r="AB25" s="362"/>
      <c r="AC25" s="362"/>
      <c r="AD25" s="362"/>
      <c r="AE25" s="362"/>
      <c r="AF25" s="362"/>
      <c r="AG25" s="362"/>
      <c r="AH25" s="362"/>
      <c r="AI25" s="481"/>
      <c r="AJ25" s="362"/>
      <c r="AK25" s="362"/>
      <c r="AL25" s="362"/>
      <c r="AM25" s="362"/>
      <c r="AN25" s="362"/>
      <c r="AO25" s="362"/>
      <c r="AP25" s="362"/>
      <c r="AQ25" s="362"/>
      <c r="AR25" s="362"/>
      <c r="AS25" s="481"/>
      <c r="AT25" s="362"/>
      <c r="AU25" s="362"/>
      <c r="AV25" s="362"/>
      <c r="AW25" s="362"/>
      <c r="AX25" s="362"/>
      <c r="AY25" s="362"/>
      <c r="AZ25" s="362"/>
      <c r="BA25" s="362"/>
      <c r="BB25" s="362"/>
      <c r="BC25" s="481"/>
      <c r="BD25" s="362"/>
      <c r="BE25" s="362"/>
      <c r="BF25" s="362"/>
      <c r="BG25" s="362"/>
      <c r="BH25" s="362"/>
      <c r="BI25" s="362"/>
      <c r="BJ25" s="362"/>
      <c r="BK25" s="362"/>
      <c r="BL25" s="362"/>
      <c r="BM25" s="481"/>
      <c r="BN25" s="362"/>
      <c r="BO25" s="362"/>
      <c r="BP25" s="362"/>
      <c r="BQ25" s="362"/>
      <c r="BR25" s="362"/>
      <c r="BS25" s="362"/>
      <c r="BT25" s="362"/>
      <c r="BU25" s="363"/>
      <c r="BV25" s="483"/>
      <c r="BW25" s="237"/>
    </row>
    <row r="26" spans="1:75" s="238" customFormat="1" ht="40.5" customHeight="1">
      <c r="A26" s="359"/>
      <c r="B26" s="387" t="s">
        <v>363</v>
      </c>
      <c r="C26" s="386"/>
      <c r="D26" s="381"/>
      <c r="E26" s="381"/>
      <c r="F26" s="381"/>
      <c r="G26" s="370">
        <v>1.5</v>
      </c>
      <c r="H26" s="359">
        <v>45</v>
      </c>
      <c r="I26" s="359">
        <v>14</v>
      </c>
      <c r="J26" s="381">
        <v>8</v>
      </c>
      <c r="K26" s="381"/>
      <c r="L26" s="381">
        <v>6</v>
      </c>
      <c r="M26" s="381">
        <v>31</v>
      </c>
      <c r="N26" s="381"/>
      <c r="O26" s="381"/>
      <c r="P26" s="381"/>
      <c r="Q26" s="381"/>
      <c r="R26" s="381"/>
      <c r="S26" s="381"/>
      <c r="T26" s="381"/>
      <c r="U26" s="381"/>
      <c r="V26" s="382"/>
      <c r="W26" s="361"/>
      <c r="X26" s="361"/>
      <c r="Y26" s="481"/>
      <c r="Z26" s="362"/>
      <c r="AA26" s="362"/>
      <c r="AB26" s="362"/>
      <c r="AC26" s="362"/>
      <c r="AD26" s="362"/>
      <c r="AE26" s="362"/>
      <c r="AF26" s="362"/>
      <c r="AG26" s="362"/>
      <c r="AH26" s="362"/>
      <c r="AI26" s="481"/>
      <c r="AJ26" s="362"/>
      <c r="AK26" s="362"/>
      <c r="AL26" s="362"/>
      <c r="AM26" s="362"/>
      <c r="AN26" s="362"/>
      <c r="AO26" s="362"/>
      <c r="AP26" s="362"/>
      <c r="AQ26" s="362"/>
      <c r="AR26" s="362"/>
      <c r="AS26" s="481"/>
      <c r="AT26" s="362"/>
      <c r="AU26" s="362"/>
      <c r="AV26" s="362"/>
      <c r="AW26" s="362"/>
      <c r="AX26" s="362"/>
      <c r="AY26" s="362"/>
      <c r="AZ26" s="362"/>
      <c r="BA26" s="362"/>
      <c r="BB26" s="362"/>
      <c r="BC26" s="481"/>
      <c r="BD26" s="362"/>
      <c r="BE26" s="362"/>
      <c r="BF26" s="362"/>
      <c r="BG26" s="362"/>
      <c r="BH26" s="362"/>
      <c r="BI26" s="362"/>
      <c r="BJ26" s="362"/>
      <c r="BK26" s="362"/>
      <c r="BL26" s="362"/>
      <c r="BM26" s="481"/>
      <c r="BN26" s="362"/>
      <c r="BO26" s="362"/>
      <c r="BP26" s="362"/>
      <c r="BQ26" s="362"/>
      <c r="BR26" s="362"/>
      <c r="BS26" s="362"/>
      <c r="BT26" s="362"/>
      <c r="BU26" s="363"/>
      <c r="BV26" s="483"/>
      <c r="BW26" s="237"/>
    </row>
    <row r="27" spans="1:75" ht="40.5">
      <c r="A27" s="359" t="s">
        <v>457</v>
      </c>
      <c r="B27" s="388" t="s">
        <v>402</v>
      </c>
      <c r="C27" s="389">
        <v>1</v>
      </c>
      <c r="D27" s="389"/>
      <c r="E27" s="389"/>
      <c r="F27" s="389"/>
      <c r="G27" s="390">
        <v>4</v>
      </c>
      <c r="H27" s="382">
        <v>120</v>
      </c>
      <c r="I27" s="382">
        <v>60</v>
      </c>
      <c r="J27" s="389">
        <v>30</v>
      </c>
      <c r="K27" s="389"/>
      <c r="L27" s="389">
        <v>30</v>
      </c>
      <c r="M27" s="389">
        <v>60</v>
      </c>
      <c r="N27" s="389"/>
      <c r="O27" s="389">
        <v>4</v>
      </c>
      <c r="P27" s="389"/>
      <c r="Q27" s="389"/>
      <c r="R27" s="389"/>
      <c r="S27" s="389"/>
      <c r="T27" s="389"/>
      <c r="U27" s="389"/>
      <c r="V27" s="382"/>
      <c r="W27" s="382"/>
      <c r="X27" s="382"/>
      <c r="Y27" s="382"/>
      <c r="Z27" s="391"/>
      <c r="AA27" s="391"/>
      <c r="AB27" s="391"/>
      <c r="AC27" s="391"/>
      <c r="AD27" s="391"/>
      <c r="AE27" s="391"/>
      <c r="AF27" s="391"/>
      <c r="AG27" s="391"/>
      <c r="AH27" s="391"/>
      <c r="AI27" s="382"/>
      <c r="AJ27" s="391"/>
      <c r="AK27" s="391"/>
      <c r="AL27" s="391"/>
      <c r="AM27" s="391"/>
      <c r="AN27" s="391"/>
      <c r="AO27" s="391"/>
      <c r="AP27" s="391"/>
      <c r="AQ27" s="391"/>
      <c r="AR27" s="391"/>
      <c r="AS27" s="382"/>
      <c r="AT27" s="391"/>
      <c r="AU27" s="391"/>
      <c r="AV27" s="391"/>
      <c r="AW27" s="391"/>
      <c r="AX27" s="391"/>
      <c r="AY27" s="391"/>
      <c r="AZ27" s="391"/>
      <c r="BA27" s="391"/>
      <c r="BB27" s="391"/>
      <c r="BC27" s="382"/>
      <c r="BD27" s="391"/>
      <c r="BE27" s="391"/>
      <c r="BF27" s="391"/>
      <c r="BG27" s="391"/>
      <c r="BH27" s="391"/>
      <c r="BI27" s="391"/>
      <c r="BJ27" s="391"/>
      <c r="BK27" s="391"/>
      <c r="BL27" s="391"/>
      <c r="BM27" s="382"/>
      <c r="BN27" s="391"/>
      <c r="BO27" s="391"/>
      <c r="BP27" s="391"/>
      <c r="BQ27" s="391"/>
      <c r="BR27" s="391"/>
      <c r="BS27" s="391"/>
      <c r="BT27" s="391"/>
      <c r="BU27" s="392"/>
      <c r="BV27" s="485"/>
      <c r="BW27" s="195"/>
    </row>
    <row r="28" spans="1:75" ht="35.25" customHeight="1">
      <c r="A28" s="359" t="s">
        <v>366</v>
      </c>
      <c r="B28" s="393" t="s">
        <v>403</v>
      </c>
      <c r="C28" s="381">
        <v>1</v>
      </c>
      <c r="D28" s="381"/>
      <c r="E28" s="381"/>
      <c r="F28" s="381"/>
      <c r="G28" s="358">
        <v>3</v>
      </c>
      <c r="H28" s="359">
        <v>90</v>
      </c>
      <c r="I28" s="359">
        <v>44</v>
      </c>
      <c r="J28" s="381">
        <v>16</v>
      </c>
      <c r="K28" s="381"/>
      <c r="L28" s="381">
        <v>28</v>
      </c>
      <c r="M28" s="381">
        <v>46</v>
      </c>
      <c r="N28" s="381"/>
      <c r="O28" s="381">
        <v>3</v>
      </c>
      <c r="P28" s="381"/>
      <c r="Q28" s="381"/>
      <c r="R28" s="381"/>
      <c r="S28" s="381"/>
      <c r="T28" s="381"/>
      <c r="U28" s="381"/>
      <c r="V28" s="382"/>
      <c r="W28" s="361"/>
      <c r="X28" s="361"/>
      <c r="Y28" s="481"/>
      <c r="Z28" s="362"/>
      <c r="AA28" s="362"/>
      <c r="AB28" s="362"/>
      <c r="AC28" s="362"/>
      <c r="AD28" s="362"/>
      <c r="AE28" s="362"/>
      <c r="AF28" s="362"/>
      <c r="AG28" s="362"/>
      <c r="AH28" s="362"/>
      <c r="AI28" s="481"/>
      <c r="AJ28" s="362"/>
      <c r="AK28" s="362"/>
      <c r="AL28" s="362"/>
      <c r="AM28" s="362"/>
      <c r="AN28" s="362"/>
      <c r="AO28" s="362"/>
      <c r="AP28" s="362"/>
      <c r="AQ28" s="362"/>
      <c r="AR28" s="362"/>
      <c r="AS28" s="481"/>
      <c r="AT28" s="362"/>
      <c r="AU28" s="362"/>
      <c r="AV28" s="362"/>
      <c r="AW28" s="362"/>
      <c r="AX28" s="362"/>
      <c r="AY28" s="362"/>
      <c r="AZ28" s="362"/>
      <c r="BA28" s="362"/>
      <c r="BB28" s="362"/>
      <c r="BC28" s="481"/>
      <c r="BD28" s="362"/>
      <c r="BE28" s="362"/>
      <c r="BF28" s="362"/>
      <c r="BG28" s="362"/>
      <c r="BH28" s="362"/>
      <c r="BI28" s="362"/>
      <c r="BJ28" s="362"/>
      <c r="BK28" s="362"/>
      <c r="BL28" s="362"/>
      <c r="BM28" s="481"/>
      <c r="BN28" s="362"/>
      <c r="BO28" s="362"/>
      <c r="BP28" s="362"/>
      <c r="BQ28" s="362"/>
      <c r="BR28" s="362"/>
      <c r="BS28" s="362"/>
      <c r="BT28" s="362"/>
      <c r="BU28" s="363"/>
      <c r="BV28" s="483"/>
      <c r="BW28" s="195"/>
    </row>
    <row r="29" spans="1:75" ht="20.25" customHeight="1">
      <c r="A29" s="359" t="s">
        <v>367</v>
      </c>
      <c r="B29" s="357" t="s">
        <v>404</v>
      </c>
      <c r="C29" s="381">
        <v>1</v>
      </c>
      <c r="D29" s="381"/>
      <c r="E29" s="381"/>
      <c r="F29" s="381"/>
      <c r="G29" s="358">
        <v>3</v>
      </c>
      <c r="H29" s="359">
        <v>90</v>
      </c>
      <c r="I29" s="359">
        <v>44</v>
      </c>
      <c r="J29" s="381">
        <v>30</v>
      </c>
      <c r="K29" s="381"/>
      <c r="L29" s="381">
        <v>14</v>
      </c>
      <c r="M29" s="381">
        <v>46</v>
      </c>
      <c r="N29" s="381"/>
      <c r="O29" s="381">
        <v>3</v>
      </c>
      <c r="P29" s="381"/>
      <c r="Q29" s="381"/>
      <c r="R29" s="381"/>
      <c r="S29" s="381"/>
      <c r="T29" s="381"/>
      <c r="U29" s="381"/>
      <c r="V29" s="382"/>
      <c r="W29" s="361"/>
      <c r="X29" s="361"/>
      <c r="Y29" s="481"/>
      <c r="Z29" s="362"/>
      <c r="AA29" s="362"/>
      <c r="AB29" s="362"/>
      <c r="AC29" s="362"/>
      <c r="AD29" s="362"/>
      <c r="AE29" s="362"/>
      <c r="AF29" s="362"/>
      <c r="AG29" s="362"/>
      <c r="AH29" s="362"/>
      <c r="AI29" s="481"/>
      <c r="AJ29" s="362"/>
      <c r="AK29" s="362"/>
      <c r="AL29" s="362"/>
      <c r="AM29" s="362"/>
      <c r="AN29" s="362"/>
      <c r="AO29" s="362"/>
      <c r="AP29" s="362"/>
      <c r="AQ29" s="362"/>
      <c r="AR29" s="362"/>
      <c r="AS29" s="481"/>
      <c r="AT29" s="362"/>
      <c r="AU29" s="362"/>
      <c r="AV29" s="362"/>
      <c r="AW29" s="362"/>
      <c r="AX29" s="362"/>
      <c r="AY29" s="362"/>
      <c r="AZ29" s="362"/>
      <c r="BA29" s="362"/>
      <c r="BB29" s="362"/>
      <c r="BC29" s="481"/>
      <c r="BD29" s="362"/>
      <c r="BE29" s="362"/>
      <c r="BF29" s="362"/>
      <c r="BG29" s="362"/>
      <c r="BH29" s="362"/>
      <c r="BI29" s="362"/>
      <c r="BJ29" s="362"/>
      <c r="BK29" s="362"/>
      <c r="BL29" s="362"/>
      <c r="BM29" s="481"/>
      <c r="BN29" s="362"/>
      <c r="BO29" s="362"/>
      <c r="BP29" s="362"/>
      <c r="BQ29" s="362"/>
      <c r="BR29" s="362"/>
      <c r="BS29" s="362"/>
      <c r="BT29" s="362"/>
      <c r="BU29" s="363"/>
      <c r="BV29" s="483"/>
      <c r="BW29" s="195"/>
    </row>
    <row r="30" spans="1:75" ht="40.5">
      <c r="A30" s="359" t="s">
        <v>368</v>
      </c>
      <c r="B30" s="357" t="s">
        <v>421</v>
      </c>
      <c r="C30" s="381"/>
      <c r="D30" s="381">
        <v>2</v>
      </c>
      <c r="E30" s="381">
        <v>2</v>
      </c>
      <c r="F30" s="381"/>
      <c r="G30" s="358">
        <v>6</v>
      </c>
      <c r="H30" s="359">
        <v>180</v>
      </c>
      <c r="I30" s="359">
        <v>72</v>
      </c>
      <c r="J30" s="381">
        <v>36</v>
      </c>
      <c r="K30" s="381"/>
      <c r="L30" s="381">
        <v>36</v>
      </c>
      <c r="M30" s="381">
        <v>108</v>
      </c>
      <c r="N30" s="381"/>
      <c r="O30" s="381"/>
      <c r="P30" s="381">
        <v>4</v>
      </c>
      <c r="Q30" s="381"/>
      <c r="R30" s="381"/>
      <c r="S30" s="381"/>
      <c r="T30" s="381"/>
      <c r="U30" s="381"/>
      <c r="V30" s="382"/>
      <c r="W30" s="361"/>
      <c r="X30" s="361"/>
      <c r="Y30" s="481"/>
      <c r="Z30" s="362"/>
      <c r="AA30" s="362"/>
      <c r="AB30" s="362"/>
      <c r="AC30" s="362"/>
      <c r="AD30" s="362"/>
      <c r="AE30" s="362"/>
      <c r="AF30" s="362"/>
      <c r="AG30" s="362"/>
      <c r="AH30" s="362"/>
      <c r="AI30" s="481"/>
      <c r="AJ30" s="362"/>
      <c r="AK30" s="362"/>
      <c r="AL30" s="362"/>
      <c r="AM30" s="362"/>
      <c r="AN30" s="362"/>
      <c r="AO30" s="362"/>
      <c r="AP30" s="362"/>
      <c r="AQ30" s="362"/>
      <c r="AR30" s="362"/>
      <c r="AS30" s="481"/>
      <c r="AT30" s="362"/>
      <c r="AU30" s="362"/>
      <c r="AV30" s="362"/>
      <c r="AW30" s="362"/>
      <c r="AX30" s="362"/>
      <c r="AY30" s="362"/>
      <c r="AZ30" s="362"/>
      <c r="BA30" s="362"/>
      <c r="BB30" s="362"/>
      <c r="BC30" s="481"/>
      <c r="BD30" s="362"/>
      <c r="BE30" s="362"/>
      <c r="BF30" s="362"/>
      <c r="BG30" s="362"/>
      <c r="BH30" s="362"/>
      <c r="BI30" s="362"/>
      <c r="BJ30" s="362"/>
      <c r="BK30" s="362"/>
      <c r="BL30" s="362"/>
      <c r="BM30" s="481"/>
      <c r="BN30" s="362"/>
      <c r="BO30" s="362"/>
      <c r="BP30" s="362"/>
      <c r="BQ30" s="362"/>
      <c r="BR30" s="362"/>
      <c r="BS30" s="362"/>
      <c r="BT30" s="362"/>
      <c r="BU30" s="363"/>
      <c r="BV30" s="483"/>
      <c r="BW30" s="195"/>
    </row>
    <row r="31" spans="1:75" ht="39.75" customHeight="1">
      <c r="A31" s="359" t="s">
        <v>369</v>
      </c>
      <c r="B31" s="357" t="s">
        <v>343</v>
      </c>
      <c r="C31" s="381">
        <v>5</v>
      </c>
      <c r="D31" s="381"/>
      <c r="E31" s="381"/>
      <c r="F31" s="381"/>
      <c r="G31" s="358">
        <v>3</v>
      </c>
      <c r="H31" s="359">
        <v>90</v>
      </c>
      <c r="I31" s="359">
        <v>38</v>
      </c>
      <c r="J31" s="381">
        <v>24</v>
      </c>
      <c r="K31" s="381"/>
      <c r="L31" s="381">
        <v>14</v>
      </c>
      <c r="M31" s="381">
        <v>52</v>
      </c>
      <c r="N31" s="381"/>
      <c r="O31" s="381"/>
      <c r="P31" s="381"/>
      <c r="Q31" s="381"/>
      <c r="R31" s="381"/>
      <c r="S31" s="381">
        <v>3</v>
      </c>
      <c r="T31" s="381"/>
      <c r="U31" s="381"/>
      <c r="V31" s="382"/>
      <c r="W31" s="361"/>
      <c r="X31" s="361"/>
      <c r="Y31" s="481"/>
      <c r="Z31" s="362"/>
      <c r="AA31" s="362"/>
      <c r="AB31" s="362"/>
      <c r="AC31" s="362"/>
      <c r="AD31" s="362"/>
      <c r="AE31" s="362"/>
      <c r="AF31" s="362"/>
      <c r="AG31" s="362"/>
      <c r="AH31" s="362"/>
      <c r="AI31" s="481"/>
      <c r="AJ31" s="362"/>
      <c r="AK31" s="362"/>
      <c r="AL31" s="362"/>
      <c r="AM31" s="362"/>
      <c r="AN31" s="362"/>
      <c r="AO31" s="362"/>
      <c r="AP31" s="362"/>
      <c r="AQ31" s="362"/>
      <c r="AR31" s="362"/>
      <c r="AS31" s="481"/>
      <c r="AT31" s="362"/>
      <c r="AU31" s="362"/>
      <c r="AV31" s="362"/>
      <c r="AW31" s="362"/>
      <c r="AX31" s="362"/>
      <c r="AY31" s="362"/>
      <c r="AZ31" s="362"/>
      <c r="BA31" s="362"/>
      <c r="BB31" s="362"/>
      <c r="BC31" s="481"/>
      <c r="BD31" s="362"/>
      <c r="BE31" s="362"/>
      <c r="BF31" s="362"/>
      <c r="BG31" s="362"/>
      <c r="BH31" s="362"/>
      <c r="BI31" s="362"/>
      <c r="BJ31" s="362"/>
      <c r="BK31" s="362"/>
      <c r="BL31" s="362"/>
      <c r="BM31" s="481"/>
      <c r="BN31" s="362"/>
      <c r="BO31" s="362"/>
      <c r="BP31" s="362"/>
      <c r="BQ31" s="362"/>
      <c r="BR31" s="362"/>
      <c r="BS31" s="362"/>
      <c r="BT31" s="362"/>
      <c r="BU31" s="363"/>
      <c r="BV31" s="483"/>
      <c r="BW31" s="195"/>
    </row>
    <row r="32" spans="1:75" ht="20.25">
      <c r="A32" s="359" t="s">
        <v>370</v>
      </c>
      <c r="B32" s="357" t="s">
        <v>405</v>
      </c>
      <c r="C32" s="381"/>
      <c r="D32" s="381" t="s">
        <v>341</v>
      </c>
      <c r="E32" s="381"/>
      <c r="F32" s="381"/>
      <c r="G32" s="358">
        <v>3</v>
      </c>
      <c r="H32" s="359">
        <v>90</v>
      </c>
      <c r="I32" s="359">
        <v>36</v>
      </c>
      <c r="J32" s="381">
        <v>18</v>
      </c>
      <c r="K32" s="381"/>
      <c r="L32" s="381">
        <v>18</v>
      </c>
      <c r="M32" s="381">
        <v>54</v>
      </c>
      <c r="N32" s="381"/>
      <c r="O32" s="381"/>
      <c r="P32" s="381">
        <v>2</v>
      </c>
      <c r="Q32" s="381"/>
      <c r="R32" s="381"/>
      <c r="S32" s="394"/>
      <c r="T32" s="381"/>
      <c r="U32" s="381"/>
      <c r="V32" s="382"/>
      <c r="W32" s="361"/>
      <c r="X32" s="361"/>
      <c r="Y32" s="481"/>
      <c r="Z32" s="362"/>
      <c r="AA32" s="362"/>
      <c r="AB32" s="362"/>
      <c r="AC32" s="362"/>
      <c r="AD32" s="362"/>
      <c r="AE32" s="362"/>
      <c r="AF32" s="362"/>
      <c r="AG32" s="362"/>
      <c r="AH32" s="362"/>
      <c r="AI32" s="481"/>
      <c r="AJ32" s="362"/>
      <c r="AK32" s="362"/>
      <c r="AL32" s="362"/>
      <c r="AM32" s="362"/>
      <c r="AN32" s="362"/>
      <c r="AO32" s="362"/>
      <c r="AP32" s="362"/>
      <c r="AQ32" s="362"/>
      <c r="AR32" s="362"/>
      <c r="AS32" s="481"/>
      <c r="AT32" s="362"/>
      <c r="AU32" s="362"/>
      <c r="AV32" s="362"/>
      <c r="AW32" s="362"/>
      <c r="AX32" s="362"/>
      <c r="AY32" s="362"/>
      <c r="AZ32" s="362"/>
      <c r="BA32" s="362"/>
      <c r="BB32" s="362"/>
      <c r="BC32" s="481"/>
      <c r="BD32" s="362"/>
      <c r="BE32" s="362"/>
      <c r="BF32" s="362"/>
      <c r="BG32" s="362"/>
      <c r="BH32" s="362"/>
      <c r="BI32" s="362"/>
      <c r="BJ32" s="362"/>
      <c r="BK32" s="362"/>
      <c r="BL32" s="362"/>
      <c r="BM32" s="481"/>
      <c r="BN32" s="362"/>
      <c r="BO32" s="362"/>
      <c r="BP32" s="362"/>
      <c r="BQ32" s="362"/>
      <c r="BR32" s="362"/>
      <c r="BS32" s="362"/>
      <c r="BT32" s="362"/>
      <c r="BU32" s="363"/>
      <c r="BV32" s="483"/>
      <c r="BW32" s="195"/>
    </row>
    <row r="33" spans="1:75" ht="40.5">
      <c r="A33" s="359" t="s">
        <v>371</v>
      </c>
      <c r="B33" s="357" t="s">
        <v>407</v>
      </c>
      <c r="C33" s="381">
        <v>4</v>
      </c>
      <c r="D33" s="381"/>
      <c r="E33" s="381">
        <v>4</v>
      </c>
      <c r="F33" s="381"/>
      <c r="G33" s="358">
        <v>6</v>
      </c>
      <c r="H33" s="359">
        <v>180</v>
      </c>
      <c r="I33" s="359">
        <v>58</v>
      </c>
      <c r="J33" s="381">
        <v>20</v>
      </c>
      <c r="K33" s="381"/>
      <c r="L33" s="381">
        <v>38</v>
      </c>
      <c r="M33" s="381">
        <v>122</v>
      </c>
      <c r="N33" s="381"/>
      <c r="O33" s="381"/>
      <c r="P33" s="381"/>
      <c r="Q33" s="381"/>
      <c r="R33" s="381">
        <v>3</v>
      </c>
      <c r="S33" s="381"/>
      <c r="T33" s="381"/>
      <c r="U33" s="381"/>
      <c r="V33" s="382"/>
      <c r="W33" s="361"/>
      <c r="X33" s="361"/>
      <c r="Y33" s="481"/>
      <c r="Z33" s="362"/>
      <c r="AA33" s="362"/>
      <c r="AB33" s="362"/>
      <c r="AC33" s="362"/>
      <c r="AD33" s="362"/>
      <c r="AE33" s="362"/>
      <c r="AF33" s="362"/>
      <c r="AG33" s="362"/>
      <c r="AH33" s="362"/>
      <c r="AI33" s="481"/>
      <c r="AJ33" s="362"/>
      <c r="AK33" s="362"/>
      <c r="AL33" s="362"/>
      <c r="AM33" s="362"/>
      <c r="AN33" s="362"/>
      <c r="AO33" s="362"/>
      <c r="AP33" s="362"/>
      <c r="AQ33" s="362"/>
      <c r="AR33" s="362"/>
      <c r="AS33" s="481"/>
      <c r="AT33" s="362"/>
      <c r="AU33" s="362"/>
      <c r="AV33" s="362"/>
      <c r="AW33" s="362"/>
      <c r="AX33" s="362"/>
      <c r="AY33" s="362"/>
      <c r="AZ33" s="362"/>
      <c r="BA33" s="362"/>
      <c r="BB33" s="362"/>
      <c r="BC33" s="481"/>
      <c r="BD33" s="362"/>
      <c r="BE33" s="362"/>
      <c r="BF33" s="362"/>
      <c r="BG33" s="362"/>
      <c r="BH33" s="362"/>
      <c r="BI33" s="362"/>
      <c r="BJ33" s="362"/>
      <c r="BK33" s="362"/>
      <c r="BL33" s="362"/>
      <c r="BM33" s="481"/>
      <c r="BN33" s="362"/>
      <c r="BO33" s="362"/>
      <c r="BP33" s="362"/>
      <c r="BQ33" s="362"/>
      <c r="BR33" s="362"/>
      <c r="BS33" s="362"/>
      <c r="BT33" s="362"/>
      <c r="BU33" s="363"/>
      <c r="BV33" s="483"/>
      <c r="BW33" s="195"/>
    </row>
    <row r="34" spans="1:75" ht="20.25">
      <c r="A34" s="359" t="s">
        <v>372</v>
      </c>
      <c r="B34" s="357" t="s">
        <v>327</v>
      </c>
      <c r="C34" s="381"/>
      <c r="D34" s="381">
        <v>8</v>
      </c>
      <c r="E34" s="381"/>
      <c r="F34" s="395"/>
      <c r="G34" s="358">
        <v>3</v>
      </c>
      <c r="H34" s="359">
        <v>90</v>
      </c>
      <c r="I34" s="359">
        <v>40</v>
      </c>
      <c r="J34" s="381">
        <v>14</v>
      </c>
      <c r="K34" s="381"/>
      <c r="L34" s="381">
        <v>26</v>
      </c>
      <c r="M34" s="381">
        <v>50</v>
      </c>
      <c r="N34" s="381"/>
      <c r="O34" s="381"/>
      <c r="P34" s="381"/>
      <c r="Q34" s="381"/>
      <c r="R34" s="381"/>
      <c r="S34" s="381"/>
      <c r="T34" s="381"/>
      <c r="U34" s="381"/>
      <c r="V34" s="382"/>
      <c r="W34" s="361"/>
      <c r="X34" s="361"/>
      <c r="Y34" s="481"/>
      <c r="Z34" s="362"/>
      <c r="AA34" s="362"/>
      <c r="AB34" s="362"/>
      <c r="AC34" s="362"/>
      <c r="AD34" s="362"/>
      <c r="AE34" s="362"/>
      <c r="AF34" s="362"/>
      <c r="AG34" s="362"/>
      <c r="AH34" s="362"/>
      <c r="AI34" s="481"/>
      <c r="AJ34" s="362"/>
      <c r="AK34" s="362"/>
      <c r="AL34" s="362"/>
      <c r="AM34" s="362"/>
      <c r="AN34" s="362"/>
      <c r="AO34" s="362"/>
      <c r="AP34" s="362"/>
      <c r="AQ34" s="362"/>
      <c r="AR34" s="362"/>
      <c r="AS34" s="481"/>
      <c r="AT34" s="362"/>
      <c r="AU34" s="362"/>
      <c r="AV34" s="362"/>
      <c r="AW34" s="362"/>
      <c r="AX34" s="362"/>
      <c r="AY34" s="362"/>
      <c r="AZ34" s="362"/>
      <c r="BA34" s="362"/>
      <c r="BB34" s="362"/>
      <c r="BC34" s="481"/>
      <c r="BD34" s="362"/>
      <c r="BE34" s="362"/>
      <c r="BF34" s="362"/>
      <c r="BG34" s="362"/>
      <c r="BH34" s="362"/>
      <c r="BI34" s="362"/>
      <c r="BJ34" s="362"/>
      <c r="BK34" s="362"/>
      <c r="BL34" s="362"/>
      <c r="BM34" s="481"/>
      <c r="BN34" s="362"/>
      <c r="BO34" s="362"/>
      <c r="BP34" s="362"/>
      <c r="BQ34" s="362"/>
      <c r="BR34" s="362"/>
      <c r="BS34" s="362"/>
      <c r="BT34" s="362"/>
      <c r="BU34" s="363"/>
      <c r="BV34" s="483">
        <v>3</v>
      </c>
      <c r="BW34" s="195"/>
    </row>
    <row r="35" spans="1:75" s="235" customFormat="1" ht="44.25" customHeight="1">
      <c r="A35" s="359" t="s">
        <v>373</v>
      </c>
      <c r="B35" s="357" t="s">
        <v>339</v>
      </c>
      <c r="C35" s="381" t="s">
        <v>486</v>
      </c>
      <c r="D35" s="381" t="s">
        <v>487</v>
      </c>
      <c r="E35" s="383" t="s">
        <v>7</v>
      </c>
      <c r="F35" s="396">
        <v>4</v>
      </c>
      <c r="G35" s="358">
        <v>24</v>
      </c>
      <c r="H35" s="359">
        <v>720</v>
      </c>
      <c r="I35" s="359">
        <v>344</v>
      </c>
      <c r="J35" s="381">
        <v>148</v>
      </c>
      <c r="K35" s="381"/>
      <c r="L35" s="381">
        <v>196</v>
      </c>
      <c r="M35" s="381">
        <v>376</v>
      </c>
      <c r="N35" s="381"/>
      <c r="O35" s="381">
        <v>4</v>
      </c>
      <c r="P35" s="381">
        <v>3</v>
      </c>
      <c r="Q35" s="381">
        <v>3</v>
      </c>
      <c r="R35" s="381">
        <v>2</v>
      </c>
      <c r="S35" s="381">
        <v>3</v>
      </c>
      <c r="T35" s="381">
        <v>3</v>
      </c>
      <c r="U35" s="381">
        <v>2</v>
      </c>
      <c r="V35" s="382"/>
      <c r="W35" s="361"/>
      <c r="X35" s="361"/>
      <c r="Y35" s="481"/>
      <c r="Z35" s="362"/>
      <c r="AA35" s="362"/>
      <c r="AB35" s="362"/>
      <c r="AC35" s="362"/>
      <c r="AD35" s="362"/>
      <c r="AE35" s="362"/>
      <c r="AF35" s="362"/>
      <c r="AG35" s="362"/>
      <c r="AH35" s="362"/>
      <c r="AI35" s="481"/>
      <c r="AJ35" s="362"/>
      <c r="AK35" s="362"/>
      <c r="AL35" s="362"/>
      <c r="AM35" s="362"/>
      <c r="AN35" s="362"/>
      <c r="AO35" s="362"/>
      <c r="AP35" s="362"/>
      <c r="AQ35" s="362"/>
      <c r="AR35" s="362"/>
      <c r="AS35" s="481"/>
      <c r="AT35" s="362"/>
      <c r="AU35" s="362"/>
      <c r="AV35" s="362"/>
      <c r="AW35" s="362"/>
      <c r="AX35" s="362"/>
      <c r="AY35" s="362"/>
      <c r="AZ35" s="362"/>
      <c r="BA35" s="362"/>
      <c r="BB35" s="362"/>
      <c r="BC35" s="481"/>
      <c r="BD35" s="362"/>
      <c r="BE35" s="362"/>
      <c r="BF35" s="362"/>
      <c r="BG35" s="362"/>
      <c r="BH35" s="362"/>
      <c r="BI35" s="362"/>
      <c r="BJ35" s="362"/>
      <c r="BK35" s="362"/>
      <c r="BL35" s="362"/>
      <c r="BM35" s="481"/>
      <c r="BN35" s="362"/>
      <c r="BO35" s="362"/>
      <c r="BP35" s="362"/>
      <c r="BQ35" s="362"/>
      <c r="BR35" s="362"/>
      <c r="BS35" s="362"/>
      <c r="BT35" s="362"/>
      <c r="BU35" s="363"/>
      <c r="BV35" s="483">
        <v>2</v>
      </c>
      <c r="BW35" s="230"/>
    </row>
    <row r="36" spans="1:75" s="236" customFormat="1" ht="40.5" customHeight="1">
      <c r="A36" s="359" t="s">
        <v>374</v>
      </c>
      <c r="B36" s="357" t="s">
        <v>340</v>
      </c>
      <c r="C36" s="381" t="s">
        <v>488</v>
      </c>
      <c r="D36" s="381" t="s">
        <v>489</v>
      </c>
      <c r="E36" s="383"/>
      <c r="F36" s="396">
        <v>6</v>
      </c>
      <c r="G36" s="358">
        <v>24</v>
      </c>
      <c r="H36" s="359">
        <v>720</v>
      </c>
      <c r="I36" s="359">
        <v>330</v>
      </c>
      <c r="J36" s="381">
        <v>142</v>
      </c>
      <c r="K36" s="381"/>
      <c r="L36" s="381">
        <v>188</v>
      </c>
      <c r="M36" s="381">
        <v>390</v>
      </c>
      <c r="N36" s="381"/>
      <c r="O36" s="381">
        <v>4</v>
      </c>
      <c r="P36" s="381">
        <v>3</v>
      </c>
      <c r="Q36" s="381">
        <v>2</v>
      </c>
      <c r="R36" s="381">
        <v>2</v>
      </c>
      <c r="S36" s="381">
        <v>3</v>
      </c>
      <c r="T36" s="381">
        <v>3</v>
      </c>
      <c r="U36" s="381">
        <v>2</v>
      </c>
      <c r="V36" s="382"/>
      <c r="W36" s="361"/>
      <c r="X36" s="361"/>
      <c r="Y36" s="481"/>
      <c r="Z36" s="362"/>
      <c r="AA36" s="362"/>
      <c r="AB36" s="362"/>
      <c r="AC36" s="362"/>
      <c r="AD36" s="362"/>
      <c r="AE36" s="362"/>
      <c r="AF36" s="362"/>
      <c r="AG36" s="362"/>
      <c r="AH36" s="362"/>
      <c r="AI36" s="481"/>
      <c r="AJ36" s="362"/>
      <c r="AK36" s="362"/>
      <c r="AL36" s="362"/>
      <c r="AM36" s="362"/>
      <c r="AN36" s="362"/>
      <c r="AO36" s="362"/>
      <c r="AP36" s="362"/>
      <c r="AQ36" s="362"/>
      <c r="AR36" s="362"/>
      <c r="AS36" s="481"/>
      <c r="AT36" s="362"/>
      <c r="AU36" s="362"/>
      <c r="AV36" s="362"/>
      <c r="AW36" s="362"/>
      <c r="AX36" s="362"/>
      <c r="AY36" s="362"/>
      <c r="AZ36" s="362"/>
      <c r="BA36" s="362"/>
      <c r="BB36" s="362"/>
      <c r="BC36" s="481"/>
      <c r="BD36" s="362"/>
      <c r="BE36" s="362"/>
      <c r="BF36" s="362"/>
      <c r="BG36" s="362"/>
      <c r="BH36" s="362"/>
      <c r="BI36" s="362"/>
      <c r="BJ36" s="362"/>
      <c r="BK36" s="362"/>
      <c r="BL36" s="362"/>
      <c r="BM36" s="481"/>
      <c r="BN36" s="362"/>
      <c r="BO36" s="362"/>
      <c r="BP36" s="362"/>
      <c r="BQ36" s="362"/>
      <c r="BR36" s="362"/>
      <c r="BS36" s="362"/>
      <c r="BT36" s="362"/>
      <c r="BU36" s="363"/>
      <c r="BV36" s="483">
        <v>2</v>
      </c>
      <c r="BW36" s="229"/>
    </row>
    <row r="37" spans="1:75" ht="40.5">
      <c r="A37" s="359" t="s">
        <v>375</v>
      </c>
      <c r="B37" s="357" t="s">
        <v>323</v>
      </c>
      <c r="C37" s="381">
        <v>7</v>
      </c>
      <c r="D37" s="381"/>
      <c r="E37" s="381"/>
      <c r="F37" s="389"/>
      <c r="G37" s="358">
        <v>3</v>
      </c>
      <c r="H37" s="359">
        <v>90</v>
      </c>
      <c r="I37" s="359">
        <v>44</v>
      </c>
      <c r="J37" s="381">
        <v>28</v>
      </c>
      <c r="K37" s="381"/>
      <c r="L37" s="381">
        <v>16</v>
      </c>
      <c r="M37" s="381">
        <v>46</v>
      </c>
      <c r="N37" s="381"/>
      <c r="O37" s="381"/>
      <c r="P37" s="381"/>
      <c r="Q37" s="381"/>
      <c r="R37" s="381"/>
      <c r="S37" s="381"/>
      <c r="T37" s="381"/>
      <c r="U37" s="381">
        <v>3</v>
      </c>
      <c r="V37" s="382"/>
      <c r="W37" s="361"/>
      <c r="X37" s="361"/>
      <c r="Y37" s="481"/>
      <c r="Z37" s="362"/>
      <c r="AA37" s="362"/>
      <c r="AB37" s="362"/>
      <c r="AC37" s="362"/>
      <c r="AD37" s="362"/>
      <c r="AE37" s="362"/>
      <c r="AF37" s="362"/>
      <c r="AG37" s="362"/>
      <c r="AH37" s="362"/>
      <c r="AI37" s="481"/>
      <c r="AJ37" s="362"/>
      <c r="AK37" s="362"/>
      <c r="AL37" s="362"/>
      <c r="AM37" s="362"/>
      <c r="AN37" s="362"/>
      <c r="AO37" s="362"/>
      <c r="AP37" s="362"/>
      <c r="AQ37" s="362"/>
      <c r="AR37" s="362"/>
      <c r="AS37" s="481"/>
      <c r="AT37" s="362"/>
      <c r="AU37" s="362"/>
      <c r="AV37" s="362"/>
      <c r="AW37" s="362"/>
      <c r="AX37" s="362"/>
      <c r="AY37" s="362"/>
      <c r="AZ37" s="362"/>
      <c r="BA37" s="362"/>
      <c r="BB37" s="362"/>
      <c r="BC37" s="481"/>
      <c r="BD37" s="362"/>
      <c r="BE37" s="362"/>
      <c r="BF37" s="362"/>
      <c r="BG37" s="362"/>
      <c r="BH37" s="362"/>
      <c r="BI37" s="362"/>
      <c r="BJ37" s="362"/>
      <c r="BK37" s="362"/>
      <c r="BL37" s="362"/>
      <c r="BM37" s="481"/>
      <c r="BN37" s="362"/>
      <c r="BO37" s="362"/>
      <c r="BP37" s="362"/>
      <c r="BQ37" s="362"/>
      <c r="BR37" s="362"/>
      <c r="BS37" s="362"/>
      <c r="BT37" s="362"/>
      <c r="BU37" s="363"/>
      <c r="BV37" s="483"/>
      <c r="BW37" s="195"/>
    </row>
    <row r="38" spans="1:75" ht="40.5">
      <c r="A38" s="359" t="s">
        <v>376</v>
      </c>
      <c r="B38" s="357" t="s">
        <v>324</v>
      </c>
      <c r="C38" s="381">
        <v>7</v>
      </c>
      <c r="D38" s="381"/>
      <c r="E38" s="381"/>
      <c r="F38" s="381"/>
      <c r="G38" s="358">
        <v>3</v>
      </c>
      <c r="H38" s="359">
        <v>90</v>
      </c>
      <c r="I38" s="359">
        <v>44</v>
      </c>
      <c r="J38" s="381">
        <v>28</v>
      </c>
      <c r="K38" s="381"/>
      <c r="L38" s="381">
        <v>16</v>
      </c>
      <c r="M38" s="381">
        <v>46</v>
      </c>
      <c r="N38" s="381"/>
      <c r="O38" s="381"/>
      <c r="P38" s="381"/>
      <c r="Q38" s="395"/>
      <c r="R38" s="381"/>
      <c r="S38" s="381"/>
      <c r="T38" s="481"/>
      <c r="U38" s="381">
        <v>3</v>
      </c>
      <c r="V38" s="382"/>
      <c r="W38" s="361"/>
      <c r="X38" s="361"/>
      <c r="Y38" s="481"/>
      <c r="Z38" s="362"/>
      <c r="AA38" s="362"/>
      <c r="AB38" s="362"/>
      <c r="AC38" s="362"/>
      <c r="AD38" s="362"/>
      <c r="AE38" s="362"/>
      <c r="AF38" s="362"/>
      <c r="AG38" s="362"/>
      <c r="AH38" s="362"/>
      <c r="AI38" s="481"/>
      <c r="AJ38" s="362"/>
      <c r="AK38" s="362"/>
      <c r="AL38" s="362"/>
      <c r="AM38" s="362"/>
      <c r="AN38" s="362"/>
      <c r="AO38" s="362"/>
      <c r="AP38" s="362"/>
      <c r="AQ38" s="362"/>
      <c r="AR38" s="362"/>
      <c r="AS38" s="481"/>
      <c r="AT38" s="362"/>
      <c r="AU38" s="362"/>
      <c r="AV38" s="362"/>
      <c r="AW38" s="362"/>
      <c r="AX38" s="362"/>
      <c r="AY38" s="362"/>
      <c r="AZ38" s="362"/>
      <c r="BA38" s="362"/>
      <c r="BB38" s="362"/>
      <c r="BC38" s="481"/>
      <c r="BD38" s="362"/>
      <c r="BE38" s="362"/>
      <c r="BF38" s="362"/>
      <c r="BG38" s="362"/>
      <c r="BH38" s="362"/>
      <c r="BI38" s="362"/>
      <c r="BJ38" s="362"/>
      <c r="BK38" s="362"/>
      <c r="BL38" s="362"/>
      <c r="BM38" s="481"/>
      <c r="BN38" s="362"/>
      <c r="BO38" s="362"/>
      <c r="BP38" s="362"/>
      <c r="BQ38" s="362"/>
      <c r="BR38" s="362"/>
      <c r="BS38" s="362"/>
      <c r="BT38" s="362"/>
      <c r="BU38" s="363"/>
      <c r="BV38" s="483"/>
      <c r="BW38" s="223"/>
    </row>
    <row r="39" spans="1:75" ht="61.5" customHeight="1">
      <c r="A39" s="359" t="s">
        <v>458</v>
      </c>
      <c r="B39" s="397" t="s">
        <v>429</v>
      </c>
      <c r="C39" s="381">
        <v>7</v>
      </c>
      <c r="D39" s="381"/>
      <c r="E39" s="381">
        <v>6</v>
      </c>
      <c r="F39" s="381"/>
      <c r="G39" s="358">
        <v>6</v>
      </c>
      <c r="H39" s="359">
        <v>180</v>
      </c>
      <c r="I39" s="359">
        <v>60</v>
      </c>
      <c r="J39" s="381">
        <v>30</v>
      </c>
      <c r="K39" s="381"/>
      <c r="L39" s="381">
        <v>30</v>
      </c>
      <c r="M39" s="381">
        <v>120</v>
      </c>
      <c r="N39" s="381"/>
      <c r="O39" s="381"/>
      <c r="P39" s="381"/>
      <c r="Q39" s="381"/>
      <c r="R39" s="381"/>
      <c r="S39" s="381">
        <v>2</v>
      </c>
      <c r="T39" s="381">
        <v>2</v>
      </c>
      <c r="U39" s="381"/>
      <c r="V39" s="382"/>
      <c r="W39" s="361"/>
      <c r="X39" s="361"/>
      <c r="Y39" s="481"/>
      <c r="Z39" s="362"/>
      <c r="AA39" s="362"/>
      <c r="AB39" s="362"/>
      <c r="AC39" s="362"/>
      <c r="AD39" s="362"/>
      <c r="AE39" s="362"/>
      <c r="AF39" s="362"/>
      <c r="AG39" s="362"/>
      <c r="AH39" s="362"/>
      <c r="AI39" s="481"/>
      <c r="AJ39" s="362"/>
      <c r="AK39" s="362"/>
      <c r="AL39" s="362"/>
      <c r="AM39" s="362"/>
      <c r="AN39" s="362"/>
      <c r="AO39" s="362"/>
      <c r="AP39" s="362"/>
      <c r="AQ39" s="362"/>
      <c r="AR39" s="362"/>
      <c r="AS39" s="481"/>
      <c r="AT39" s="362"/>
      <c r="AU39" s="362"/>
      <c r="AV39" s="362"/>
      <c r="AW39" s="362"/>
      <c r="AX39" s="362"/>
      <c r="AY39" s="362"/>
      <c r="AZ39" s="362"/>
      <c r="BA39" s="362"/>
      <c r="BB39" s="362"/>
      <c r="BC39" s="481"/>
      <c r="BD39" s="362"/>
      <c r="BE39" s="362"/>
      <c r="BF39" s="362"/>
      <c r="BG39" s="362"/>
      <c r="BH39" s="362"/>
      <c r="BI39" s="362"/>
      <c r="BJ39" s="362"/>
      <c r="BK39" s="362"/>
      <c r="BL39" s="362"/>
      <c r="BM39" s="481"/>
      <c r="BN39" s="362"/>
      <c r="BO39" s="362"/>
      <c r="BP39" s="362"/>
      <c r="BQ39" s="362"/>
      <c r="BR39" s="362"/>
      <c r="BS39" s="362"/>
      <c r="BT39" s="362"/>
      <c r="BU39" s="363"/>
      <c r="BV39" s="483"/>
      <c r="BW39" s="195"/>
    </row>
    <row r="40" spans="1:77" s="249" customFormat="1" ht="60.75">
      <c r="A40" s="359" t="s">
        <v>377</v>
      </c>
      <c r="B40" s="357" t="s">
        <v>441</v>
      </c>
      <c r="C40" s="381" t="s">
        <v>430</v>
      </c>
      <c r="D40" s="381" t="s">
        <v>490</v>
      </c>
      <c r="E40" s="381">
        <v>2</v>
      </c>
      <c r="F40" s="381">
        <v>8</v>
      </c>
      <c r="G40" s="358">
        <v>26</v>
      </c>
      <c r="H40" s="359">
        <v>780</v>
      </c>
      <c r="I40" s="359">
        <v>348</v>
      </c>
      <c r="J40" s="381"/>
      <c r="K40" s="381"/>
      <c r="L40" s="381">
        <v>348</v>
      </c>
      <c r="M40" s="381">
        <v>432</v>
      </c>
      <c r="N40" s="381"/>
      <c r="O40" s="381">
        <v>4</v>
      </c>
      <c r="P40" s="381">
        <v>4</v>
      </c>
      <c r="Q40" s="381">
        <v>2</v>
      </c>
      <c r="R40" s="381">
        <v>3</v>
      </c>
      <c r="S40" s="381">
        <v>2</v>
      </c>
      <c r="T40" s="381">
        <v>2</v>
      </c>
      <c r="U40" s="381">
        <v>2</v>
      </c>
      <c r="V40" s="382"/>
      <c r="W40" s="361"/>
      <c r="X40" s="361"/>
      <c r="Y40" s="481"/>
      <c r="Z40" s="362"/>
      <c r="AA40" s="362"/>
      <c r="AB40" s="362"/>
      <c r="AC40" s="362"/>
      <c r="AD40" s="362"/>
      <c r="AE40" s="362"/>
      <c r="AF40" s="362"/>
      <c r="AG40" s="362"/>
      <c r="AH40" s="362"/>
      <c r="AI40" s="481"/>
      <c r="AJ40" s="362"/>
      <c r="AK40" s="362"/>
      <c r="AL40" s="362"/>
      <c r="AM40" s="362"/>
      <c r="AN40" s="362"/>
      <c r="AO40" s="362"/>
      <c r="AP40" s="362"/>
      <c r="AQ40" s="362"/>
      <c r="AR40" s="362"/>
      <c r="AS40" s="481"/>
      <c r="AT40" s="362"/>
      <c r="AU40" s="362"/>
      <c r="AV40" s="362"/>
      <c r="AW40" s="362"/>
      <c r="AX40" s="362"/>
      <c r="AY40" s="362"/>
      <c r="AZ40" s="362"/>
      <c r="BA40" s="362"/>
      <c r="BB40" s="362"/>
      <c r="BC40" s="481"/>
      <c r="BD40" s="362"/>
      <c r="BE40" s="362"/>
      <c r="BF40" s="362"/>
      <c r="BG40" s="362"/>
      <c r="BH40" s="362"/>
      <c r="BI40" s="362"/>
      <c r="BJ40" s="362"/>
      <c r="BK40" s="362"/>
      <c r="BL40" s="362"/>
      <c r="BM40" s="481"/>
      <c r="BN40" s="362"/>
      <c r="BO40" s="362"/>
      <c r="BP40" s="362"/>
      <c r="BQ40" s="362"/>
      <c r="BR40" s="362"/>
      <c r="BS40" s="362"/>
      <c r="BT40" s="362"/>
      <c r="BU40" s="363"/>
      <c r="BV40" s="483">
        <v>3</v>
      </c>
      <c r="BW40" s="248"/>
      <c r="BY40" s="250"/>
    </row>
    <row r="41" spans="1:75" s="251" customFormat="1" ht="45.75" customHeight="1">
      <c r="A41" s="486" t="s">
        <v>459</v>
      </c>
      <c r="B41" s="399" t="s">
        <v>342</v>
      </c>
      <c r="C41" s="400"/>
      <c r="D41" s="401">
        <v>2</v>
      </c>
      <c r="E41" s="402"/>
      <c r="F41" s="402"/>
      <c r="G41" s="403">
        <v>5</v>
      </c>
      <c r="H41" s="359">
        <v>150</v>
      </c>
      <c r="I41" s="359">
        <v>72</v>
      </c>
      <c r="J41" s="398">
        <v>36</v>
      </c>
      <c r="K41" s="398"/>
      <c r="L41" s="404">
        <v>36</v>
      </c>
      <c r="M41" s="405">
        <v>78</v>
      </c>
      <c r="N41" s="398"/>
      <c r="O41" s="398"/>
      <c r="P41" s="406">
        <v>4</v>
      </c>
      <c r="Q41" s="400"/>
      <c r="R41" s="400"/>
      <c r="S41" s="400"/>
      <c r="T41" s="398"/>
      <c r="U41" s="398"/>
      <c r="V41" s="398"/>
      <c r="W41" s="407"/>
      <c r="X41" s="407"/>
      <c r="Y41" s="487"/>
      <c r="Z41" s="365"/>
      <c r="AA41" s="365"/>
      <c r="AB41" s="365"/>
      <c r="AC41" s="365"/>
      <c r="AD41" s="365"/>
      <c r="AE41" s="365"/>
      <c r="AF41" s="365"/>
      <c r="AG41" s="365"/>
      <c r="AH41" s="365"/>
      <c r="AI41" s="487"/>
      <c r="AJ41" s="362"/>
      <c r="AK41" s="362"/>
      <c r="AL41" s="362"/>
      <c r="AM41" s="362"/>
      <c r="AN41" s="362"/>
      <c r="AO41" s="362"/>
      <c r="AP41" s="362"/>
      <c r="AQ41" s="362"/>
      <c r="AR41" s="362"/>
      <c r="AS41" s="487"/>
      <c r="AT41" s="362"/>
      <c r="AU41" s="362"/>
      <c r="AV41" s="362"/>
      <c r="AW41" s="362"/>
      <c r="AX41" s="362"/>
      <c r="AY41" s="362"/>
      <c r="AZ41" s="362"/>
      <c r="BA41" s="362"/>
      <c r="BB41" s="362"/>
      <c r="BC41" s="487"/>
      <c r="BD41" s="362"/>
      <c r="BE41" s="362"/>
      <c r="BF41" s="362"/>
      <c r="BG41" s="362"/>
      <c r="BH41" s="362"/>
      <c r="BI41" s="362"/>
      <c r="BJ41" s="362"/>
      <c r="BK41" s="362"/>
      <c r="BL41" s="362"/>
      <c r="BM41" s="487"/>
      <c r="BN41" s="362"/>
      <c r="BO41" s="362"/>
      <c r="BP41" s="362"/>
      <c r="BQ41" s="362"/>
      <c r="BR41" s="362"/>
      <c r="BS41" s="362"/>
      <c r="BT41" s="362"/>
      <c r="BU41" s="363"/>
      <c r="BV41" s="364"/>
      <c r="BW41" s="223"/>
    </row>
    <row r="42" spans="1:75" s="251" customFormat="1" ht="44.25" customHeight="1">
      <c r="A42" s="488"/>
      <c r="B42" s="399" t="s">
        <v>445</v>
      </c>
      <c r="C42" s="409"/>
      <c r="D42" s="410"/>
      <c r="E42" s="403"/>
      <c r="F42" s="403"/>
      <c r="G42" s="403">
        <v>2.5</v>
      </c>
      <c r="H42" s="359">
        <v>75</v>
      </c>
      <c r="I42" s="359">
        <v>36</v>
      </c>
      <c r="J42" s="398">
        <v>18</v>
      </c>
      <c r="K42" s="398"/>
      <c r="L42" s="404">
        <v>18</v>
      </c>
      <c r="M42" s="405">
        <v>39</v>
      </c>
      <c r="N42" s="398"/>
      <c r="O42" s="398"/>
      <c r="P42" s="406"/>
      <c r="Q42" s="400"/>
      <c r="R42" s="400"/>
      <c r="S42" s="400"/>
      <c r="T42" s="398"/>
      <c r="U42" s="398"/>
      <c r="V42" s="408"/>
      <c r="W42" s="407"/>
      <c r="X42" s="407"/>
      <c r="Y42" s="487"/>
      <c r="Z42" s="362"/>
      <c r="AA42" s="362"/>
      <c r="AB42" s="362"/>
      <c r="AC42" s="362"/>
      <c r="AD42" s="362"/>
      <c r="AE42" s="362"/>
      <c r="AF42" s="362"/>
      <c r="AG42" s="362"/>
      <c r="AH42" s="362"/>
      <c r="AI42" s="487"/>
      <c r="AJ42" s="362"/>
      <c r="AK42" s="362"/>
      <c r="AL42" s="362"/>
      <c r="AM42" s="362"/>
      <c r="AN42" s="362"/>
      <c r="AO42" s="362"/>
      <c r="AP42" s="362"/>
      <c r="AQ42" s="362"/>
      <c r="AR42" s="362"/>
      <c r="AS42" s="487"/>
      <c r="AT42" s="362"/>
      <c r="AU42" s="362"/>
      <c r="AV42" s="362"/>
      <c r="AW42" s="362"/>
      <c r="AX42" s="362"/>
      <c r="AY42" s="362"/>
      <c r="AZ42" s="362"/>
      <c r="BA42" s="362"/>
      <c r="BB42" s="362"/>
      <c r="BC42" s="487"/>
      <c r="BD42" s="362"/>
      <c r="BE42" s="362"/>
      <c r="BF42" s="362"/>
      <c r="BG42" s="362"/>
      <c r="BH42" s="362"/>
      <c r="BI42" s="362"/>
      <c r="BJ42" s="362"/>
      <c r="BK42" s="362"/>
      <c r="BL42" s="362"/>
      <c r="BM42" s="487"/>
      <c r="BN42" s="362"/>
      <c r="BO42" s="362"/>
      <c r="BP42" s="362"/>
      <c r="BQ42" s="362"/>
      <c r="BR42" s="362"/>
      <c r="BS42" s="362"/>
      <c r="BT42" s="362"/>
      <c r="BU42" s="363"/>
      <c r="BV42" s="489"/>
      <c r="BW42" s="223"/>
    </row>
    <row r="43" spans="1:75" s="251" customFormat="1" ht="40.5" customHeight="1">
      <c r="A43" s="488"/>
      <c r="B43" s="399" t="s">
        <v>446</v>
      </c>
      <c r="C43" s="409"/>
      <c r="D43" s="410"/>
      <c r="E43" s="403"/>
      <c r="F43" s="403"/>
      <c r="G43" s="403">
        <v>2.5</v>
      </c>
      <c r="H43" s="359">
        <v>75</v>
      </c>
      <c r="I43" s="359">
        <v>36</v>
      </c>
      <c r="J43" s="398">
        <v>18</v>
      </c>
      <c r="K43" s="398"/>
      <c r="L43" s="404">
        <v>18</v>
      </c>
      <c r="M43" s="405">
        <v>39</v>
      </c>
      <c r="N43" s="398"/>
      <c r="O43" s="398"/>
      <c r="P43" s="406"/>
      <c r="Q43" s="400"/>
      <c r="R43" s="400"/>
      <c r="S43" s="400"/>
      <c r="T43" s="398"/>
      <c r="U43" s="398"/>
      <c r="V43" s="408"/>
      <c r="W43" s="407"/>
      <c r="X43" s="407"/>
      <c r="Y43" s="487"/>
      <c r="Z43" s="362"/>
      <c r="AA43" s="362"/>
      <c r="AB43" s="362"/>
      <c r="AC43" s="362"/>
      <c r="AD43" s="362"/>
      <c r="AE43" s="362"/>
      <c r="AF43" s="362"/>
      <c r="AG43" s="362"/>
      <c r="AH43" s="362"/>
      <c r="AI43" s="487"/>
      <c r="AJ43" s="362"/>
      <c r="AK43" s="362"/>
      <c r="AL43" s="362"/>
      <c r="AM43" s="362"/>
      <c r="AN43" s="362"/>
      <c r="AO43" s="362"/>
      <c r="AP43" s="362"/>
      <c r="AQ43" s="362"/>
      <c r="AR43" s="362"/>
      <c r="AS43" s="487"/>
      <c r="AT43" s="362"/>
      <c r="AU43" s="362"/>
      <c r="AV43" s="362"/>
      <c r="AW43" s="362"/>
      <c r="AX43" s="362"/>
      <c r="AY43" s="362"/>
      <c r="AZ43" s="362"/>
      <c r="BA43" s="362"/>
      <c r="BB43" s="362"/>
      <c r="BC43" s="487"/>
      <c r="BD43" s="362"/>
      <c r="BE43" s="362"/>
      <c r="BF43" s="362"/>
      <c r="BG43" s="362"/>
      <c r="BH43" s="362"/>
      <c r="BI43" s="362"/>
      <c r="BJ43" s="362"/>
      <c r="BK43" s="362"/>
      <c r="BL43" s="362"/>
      <c r="BM43" s="487"/>
      <c r="BN43" s="362"/>
      <c r="BO43" s="362"/>
      <c r="BP43" s="362"/>
      <c r="BQ43" s="362"/>
      <c r="BR43" s="362"/>
      <c r="BS43" s="362"/>
      <c r="BT43" s="362"/>
      <c r="BU43" s="363"/>
      <c r="BV43" s="489"/>
      <c r="BW43" s="223"/>
    </row>
    <row r="44" spans="1:75" s="253" customFormat="1" ht="21" customHeight="1">
      <c r="A44" s="359" t="s">
        <v>378</v>
      </c>
      <c r="B44" s="357" t="s">
        <v>322</v>
      </c>
      <c r="C44" s="383">
        <v>4</v>
      </c>
      <c r="D44" s="396">
        <v>2.3</v>
      </c>
      <c r="E44" s="396"/>
      <c r="F44" s="396"/>
      <c r="G44" s="358">
        <v>10</v>
      </c>
      <c r="H44" s="359">
        <v>300</v>
      </c>
      <c r="I44" s="359">
        <v>142</v>
      </c>
      <c r="J44" s="381">
        <v>70</v>
      </c>
      <c r="K44" s="381"/>
      <c r="L44" s="381">
        <v>72</v>
      </c>
      <c r="M44" s="381">
        <v>158</v>
      </c>
      <c r="N44" s="381"/>
      <c r="O44" s="381"/>
      <c r="P44" s="381">
        <v>2</v>
      </c>
      <c r="Q44" s="381">
        <v>2</v>
      </c>
      <c r="R44" s="381">
        <v>4</v>
      </c>
      <c r="S44" s="381"/>
      <c r="T44" s="381"/>
      <c r="U44" s="381"/>
      <c r="V44" s="382"/>
      <c r="W44" s="361"/>
      <c r="X44" s="361"/>
      <c r="Y44" s="481"/>
      <c r="Z44" s="362"/>
      <c r="AA44" s="362"/>
      <c r="AB44" s="362"/>
      <c r="AC44" s="362"/>
      <c r="AD44" s="362"/>
      <c r="AE44" s="362"/>
      <c r="AF44" s="362"/>
      <c r="AG44" s="362"/>
      <c r="AH44" s="362"/>
      <c r="AI44" s="481"/>
      <c r="AJ44" s="362"/>
      <c r="AK44" s="362"/>
      <c r="AL44" s="362"/>
      <c r="AM44" s="362"/>
      <c r="AN44" s="362"/>
      <c r="AO44" s="362"/>
      <c r="AP44" s="362"/>
      <c r="AQ44" s="362"/>
      <c r="AR44" s="362"/>
      <c r="AS44" s="481"/>
      <c r="AT44" s="362"/>
      <c r="AU44" s="362"/>
      <c r="AV44" s="362"/>
      <c r="AW44" s="362"/>
      <c r="AX44" s="362"/>
      <c r="AY44" s="362"/>
      <c r="AZ44" s="362"/>
      <c r="BA44" s="362"/>
      <c r="BB44" s="362"/>
      <c r="BC44" s="481"/>
      <c r="BD44" s="362"/>
      <c r="BE44" s="362"/>
      <c r="BF44" s="362"/>
      <c r="BG44" s="362"/>
      <c r="BH44" s="362"/>
      <c r="BI44" s="362"/>
      <c r="BJ44" s="362"/>
      <c r="BK44" s="362"/>
      <c r="BL44" s="362"/>
      <c r="BM44" s="481"/>
      <c r="BN44" s="362"/>
      <c r="BO44" s="362"/>
      <c r="BP44" s="362"/>
      <c r="BQ44" s="362"/>
      <c r="BR44" s="362"/>
      <c r="BS44" s="362"/>
      <c r="BT44" s="362"/>
      <c r="BU44" s="363"/>
      <c r="BV44" s="483"/>
      <c r="BW44" s="252"/>
    </row>
    <row r="45" spans="1:75" s="251" customFormat="1" ht="40.5">
      <c r="A45" s="359" t="s">
        <v>379</v>
      </c>
      <c r="B45" s="366" t="s">
        <v>325</v>
      </c>
      <c r="C45" s="368"/>
      <c r="D45" s="368">
        <v>6</v>
      </c>
      <c r="E45" s="368"/>
      <c r="F45" s="412"/>
      <c r="G45" s="358">
        <v>3</v>
      </c>
      <c r="H45" s="359">
        <v>90</v>
      </c>
      <c r="I45" s="359">
        <v>34</v>
      </c>
      <c r="J45" s="395">
        <v>18</v>
      </c>
      <c r="K45" s="395"/>
      <c r="L45" s="395">
        <v>16</v>
      </c>
      <c r="M45" s="360">
        <v>56</v>
      </c>
      <c r="N45" s="373"/>
      <c r="O45" s="395"/>
      <c r="P45" s="360"/>
      <c r="Q45" s="395"/>
      <c r="R45" s="395"/>
      <c r="S45" s="395"/>
      <c r="T45" s="395">
        <v>2</v>
      </c>
      <c r="U45" s="395"/>
      <c r="V45" s="373"/>
      <c r="W45" s="361"/>
      <c r="X45" s="361"/>
      <c r="Y45" s="481"/>
      <c r="Z45" s="411"/>
      <c r="AA45" s="411"/>
      <c r="AB45" s="411"/>
      <c r="AC45" s="411"/>
      <c r="AD45" s="411"/>
      <c r="AE45" s="411"/>
      <c r="AF45" s="411"/>
      <c r="AG45" s="411"/>
      <c r="AH45" s="411"/>
      <c r="AI45" s="481"/>
      <c r="AJ45" s="411"/>
      <c r="AK45" s="411"/>
      <c r="AL45" s="411"/>
      <c r="AM45" s="411"/>
      <c r="AN45" s="411"/>
      <c r="AO45" s="411"/>
      <c r="AP45" s="411"/>
      <c r="AQ45" s="411"/>
      <c r="AR45" s="411"/>
      <c r="AS45" s="481"/>
      <c r="AT45" s="411"/>
      <c r="AU45" s="411"/>
      <c r="AV45" s="411"/>
      <c r="AW45" s="411"/>
      <c r="AX45" s="411"/>
      <c r="AY45" s="411"/>
      <c r="AZ45" s="411"/>
      <c r="BA45" s="411"/>
      <c r="BB45" s="411"/>
      <c r="BC45" s="481"/>
      <c r="BD45" s="411"/>
      <c r="BE45" s="411"/>
      <c r="BF45" s="411"/>
      <c r="BG45" s="411"/>
      <c r="BH45" s="411"/>
      <c r="BI45" s="411"/>
      <c r="BJ45" s="411"/>
      <c r="BK45" s="411"/>
      <c r="BL45" s="411"/>
      <c r="BM45" s="481"/>
      <c r="BN45" s="411"/>
      <c r="BO45" s="411"/>
      <c r="BP45" s="411"/>
      <c r="BQ45" s="411"/>
      <c r="BR45" s="411"/>
      <c r="BS45" s="411"/>
      <c r="BT45" s="411"/>
      <c r="BU45" s="411"/>
      <c r="BV45" s="490"/>
      <c r="BW45" s="223"/>
    </row>
    <row r="46" spans="1:75" s="251" customFormat="1" ht="39.75" customHeight="1">
      <c r="A46" s="359" t="s">
        <v>485</v>
      </c>
      <c r="B46" s="357" t="s">
        <v>428</v>
      </c>
      <c r="C46" s="381">
        <v>7</v>
      </c>
      <c r="D46" s="381"/>
      <c r="E46" s="381"/>
      <c r="F46" s="381"/>
      <c r="G46" s="358">
        <v>3</v>
      </c>
      <c r="H46" s="359">
        <v>90</v>
      </c>
      <c r="I46" s="359">
        <v>30</v>
      </c>
      <c r="J46" s="381">
        <v>16</v>
      </c>
      <c r="K46" s="381"/>
      <c r="L46" s="381">
        <v>14</v>
      </c>
      <c r="M46" s="381">
        <v>60</v>
      </c>
      <c r="N46" s="381"/>
      <c r="O46" s="381"/>
      <c r="P46" s="381"/>
      <c r="Q46" s="381"/>
      <c r="R46" s="381"/>
      <c r="S46" s="381"/>
      <c r="T46" s="381"/>
      <c r="U46" s="381">
        <v>2</v>
      </c>
      <c r="V46" s="382"/>
      <c r="W46" s="361"/>
      <c r="X46" s="361"/>
      <c r="Y46" s="481"/>
      <c r="Z46" s="362"/>
      <c r="AA46" s="362"/>
      <c r="AB46" s="362"/>
      <c r="AC46" s="362"/>
      <c r="AD46" s="362"/>
      <c r="AE46" s="362"/>
      <c r="AF46" s="362"/>
      <c r="AG46" s="362"/>
      <c r="AH46" s="362"/>
      <c r="AI46" s="481"/>
      <c r="AJ46" s="362"/>
      <c r="AK46" s="362"/>
      <c r="AL46" s="362"/>
      <c r="AM46" s="362"/>
      <c r="AN46" s="362"/>
      <c r="AO46" s="362"/>
      <c r="AP46" s="362"/>
      <c r="AQ46" s="362"/>
      <c r="AR46" s="362"/>
      <c r="AS46" s="481"/>
      <c r="AT46" s="362"/>
      <c r="AU46" s="362"/>
      <c r="AV46" s="362"/>
      <c r="AW46" s="362"/>
      <c r="AX46" s="362"/>
      <c r="AY46" s="362"/>
      <c r="AZ46" s="362"/>
      <c r="BA46" s="362"/>
      <c r="BB46" s="362"/>
      <c r="BC46" s="481"/>
      <c r="BD46" s="362"/>
      <c r="BE46" s="362"/>
      <c r="BF46" s="362"/>
      <c r="BG46" s="362"/>
      <c r="BH46" s="362"/>
      <c r="BI46" s="362"/>
      <c r="BJ46" s="362"/>
      <c r="BK46" s="362"/>
      <c r="BL46" s="362"/>
      <c r="BM46" s="481"/>
      <c r="BN46" s="362"/>
      <c r="BO46" s="362"/>
      <c r="BP46" s="362"/>
      <c r="BQ46" s="362"/>
      <c r="BR46" s="362"/>
      <c r="BS46" s="362"/>
      <c r="BT46" s="362"/>
      <c r="BU46" s="363"/>
      <c r="BV46" s="483"/>
      <c r="BW46" s="223"/>
    </row>
    <row r="47" spans="1:75" ht="33.75" customHeight="1">
      <c r="A47" s="359" t="s">
        <v>380</v>
      </c>
      <c r="B47" s="397" t="s">
        <v>406</v>
      </c>
      <c r="C47" s="413"/>
      <c r="D47" s="381">
        <v>6</v>
      </c>
      <c r="E47" s="381"/>
      <c r="F47" s="381"/>
      <c r="G47" s="358">
        <v>3</v>
      </c>
      <c r="H47" s="359">
        <v>90</v>
      </c>
      <c r="I47" s="359"/>
      <c r="J47" s="381"/>
      <c r="K47" s="381"/>
      <c r="L47" s="381"/>
      <c r="M47" s="381">
        <v>90</v>
      </c>
      <c r="N47" s="381"/>
      <c r="O47" s="381"/>
      <c r="P47" s="381"/>
      <c r="Q47" s="381"/>
      <c r="R47" s="381"/>
      <c r="S47" s="381"/>
      <c r="T47" s="381"/>
      <c r="U47" s="381"/>
      <c r="V47" s="382"/>
      <c r="W47" s="361"/>
      <c r="X47" s="361"/>
      <c r="Y47" s="481"/>
      <c r="Z47" s="362"/>
      <c r="AA47" s="362"/>
      <c r="AB47" s="362"/>
      <c r="AC47" s="362"/>
      <c r="AD47" s="362"/>
      <c r="AE47" s="362"/>
      <c r="AF47" s="362"/>
      <c r="AG47" s="362"/>
      <c r="AH47" s="362"/>
      <c r="AI47" s="481"/>
      <c r="AJ47" s="362"/>
      <c r="AK47" s="362"/>
      <c r="AL47" s="362"/>
      <c r="AM47" s="362"/>
      <c r="AN47" s="362"/>
      <c r="AO47" s="362"/>
      <c r="AP47" s="362"/>
      <c r="AQ47" s="362"/>
      <c r="AR47" s="362"/>
      <c r="AS47" s="481"/>
      <c r="AT47" s="362"/>
      <c r="AU47" s="362"/>
      <c r="AV47" s="362"/>
      <c r="AW47" s="362"/>
      <c r="AX47" s="362"/>
      <c r="AY47" s="362"/>
      <c r="AZ47" s="362"/>
      <c r="BA47" s="362"/>
      <c r="BB47" s="362"/>
      <c r="BC47" s="481"/>
      <c r="BD47" s="362"/>
      <c r="BE47" s="362"/>
      <c r="BF47" s="362"/>
      <c r="BG47" s="362"/>
      <c r="BH47" s="362"/>
      <c r="BI47" s="362"/>
      <c r="BJ47" s="362"/>
      <c r="BK47" s="362"/>
      <c r="BL47" s="362"/>
      <c r="BM47" s="481"/>
      <c r="BN47" s="362"/>
      <c r="BO47" s="362"/>
      <c r="BP47" s="362"/>
      <c r="BQ47" s="362"/>
      <c r="BR47" s="362"/>
      <c r="BS47" s="362"/>
      <c r="BT47" s="362"/>
      <c r="BU47" s="363"/>
      <c r="BV47" s="483"/>
      <c r="BW47" s="195"/>
    </row>
    <row r="48" spans="1:75" ht="41.25" thickBot="1">
      <c r="A48" s="359" t="s">
        <v>381</v>
      </c>
      <c r="B48" s="414" t="s">
        <v>328</v>
      </c>
      <c r="C48" s="415"/>
      <c r="D48" s="416" t="s">
        <v>444</v>
      </c>
      <c r="E48" s="416"/>
      <c r="F48" s="415"/>
      <c r="G48" s="358">
        <v>9</v>
      </c>
      <c r="H48" s="359">
        <v>270</v>
      </c>
      <c r="I48" s="359">
        <f>J48+K48+L48</f>
        <v>0</v>
      </c>
      <c r="J48" s="415"/>
      <c r="K48" s="415"/>
      <c r="L48" s="415"/>
      <c r="M48" s="415">
        <v>270</v>
      </c>
      <c r="N48" s="415"/>
      <c r="O48" s="415"/>
      <c r="P48" s="415"/>
      <c r="Q48" s="415"/>
      <c r="R48" s="415"/>
      <c r="S48" s="415"/>
      <c r="T48" s="415"/>
      <c r="U48" s="415"/>
      <c r="V48" s="382"/>
      <c r="W48" s="361"/>
      <c r="X48" s="361"/>
      <c r="Y48" s="481"/>
      <c r="Z48" s="362"/>
      <c r="AA48" s="362"/>
      <c r="AB48" s="362"/>
      <c r="AC48" s="362"/>
      <c r="AD48" s="362"/>
      <c r="AE48" s="362"/>
      <c r="AF48" s="362"/>
      <c r="AG48" s="362"/>
      <c r="AH48" s="362"/>
      <c r="AI48" s="481"/>
      <c r="AJ48" s="362"/>
      <c r="AK48" s="362"/>
      <c r="AL48" s="362"/>
      <c r="AM48" s="362"/>
      <c r="AN48" s="362"/>
      <c r="AO48" s="362"/>
      <c r="AP48" s="362"/>
      <c r="AQ48" s="362"/>
      <c r="AR48" s="362"/>
      <c r="AS48" s="481"/>
      <c r="AT48" s="362"/>
      <c r="AU48" s="362"/>
      <c r="AV48" s="362"/>
      <c r="AW48" s="362"/>
      <c r="AX48" s="362"/>
      <c r="AY48" s="362"/>
      <c r="AZ48" s="362"/>
      <c r="BA48" s="362"/>
      <c r="BB48" s="362"/>
      <c r="BC48" s="481"/>
      <c r="BD48" s="362"/>
      <c r="BE48" s="362"/>
      <c r="BF48" s="362"/>
      <c r="BG48" s="362"/>
      <c r="BH48" s="362"/>
      <c r="BI48" s="362"/>
      <c r="BJ48" s="362"/>
      <c r="BK48" s="362"/>
      <c r="BL48" s="362"/>
      <c r="BM48" s="481"/>
      <c r="BN48" s="362"/>
      <c r="BO48" s="362"/>
      <c r="BP48" s="362"/>
      <c r="BQ48" s="362"/>
      <c r="BR48" s="362"/>
      <c r="BS48" s="362"/>
      <c r="BT48" s="362"/>
      <c r="BU48" s="363"/>
      <c r="BV48" s="415"/>
      <c r="BW48" s="195"/>
    </row>
    <row r="49" spans="1:75" s="233" customFormat="1" ht="23.25" customHeight="1" thickBot="1">
      <c r="A49" s="491"/>
      <c r="B49" s="316" t="s">
        <v>422</v>
      </c>
      <c r="C49" s="317">
        <v>27</v>
      </c>
      <c r="D49" s="317">
        <v>21</v>
      </c>
      <c r="E49" s="317">
        <v>5</v>
      </c>
      <c r="F49" s="317">
        <v>3</v>
      </c>
      <c r="G49" s="318">
        <v>180</v>
      </c>
      <c r="H49" s="318">
        <f aca="true" t="shared" si="1" ref="H49:AM49">SUM(H10:H15,H18,H24,H27:H48)</f>
        <v>5550</v>
      </c>
      <c r="I49" s="318">
        <f t="shared" si="1"/>
        <v>2198</v>
      </c>
      <c r="J49" s="318">
        <f t="shared" si="1"/>
        <v>886</v>
      </c>
      <c r="K49" s="318">
        <f t="shared" si="1"/>
        <v>0</v>
      </c>
      <c r="L49" s="318">
        <f t="shared" si="1"/>
        <v>1312</v>
      </c>
      <c r="M49" s="318">
        <f t="shared" si="1"/>
        <v>3356</v>
      </c>
      <c r="N49" s="318">
        <f t="shared" si="1"/>
        <v>0</v>
      </c>
      <c r="O49" s="318">
        <f t="shared" si="1"/>
        <v>24</v>
      </c>
      <c r="P49" s="318">
        <f t="shared" si="1"/>
        <v>24</v>
      </c>
      <c r="Q49" s="318">
        <f t="shared" si="1"/>
        <v>15</v>
      </c>
      <c r="R49" s="318">
        <f t="shared" si="1"/>
        <v>14</v>
      </c>
      <c r="S49" s="318">
        <f t="shared" si="1"/>
        <v>18</v>
      </c>
      <c r="T49" s="318">
        <f t="shared" si="1"/>
        <v>14</v>
      </c>
      <c r="U49" s="318">
        <f t="shared" si="1"/>
        <v>14</v>
      </c>
      <c r="V49" s="318">
        <f t="shared" si="1"/>
        <v>0</v>
      </c>
      <c r="W49" s="318">
        <f t="shared" si="1"/>
        <v>0</v>
      </c>
      <c r="X49" s="318">
        <f t="shared" si="1"/>
        <v>0</v>
      </c>
      <c r="Y49" s="318">
        <f t="shared" si="1"/>
        <v>0</v>
      </c>
      <c r="Z49" s="318">
        <f t="shared" si="1"/>
        <v>0</v>
      </c>
      <c r="AA49" s="318">
        <f t="shared" si="1"/>
        <v>0</v>
      </c>
      <c r="AB49" s="318">
        <f t="shared" si="1"/>
        <v>0</v>
      </c>
      <c r="AC49" s="318">
        <f t="shared" si="1"/>
        <v>0</v>
      </c>
      <c r="AD49" s="318">
        <f t="shared" si="1"/>
        <v>0</v>
      </c>
      <c r="AE49" s="318">
        <f t="shared" si="1"/>
        <v>0</v>
      </c>
      <c r="AF49" s="318">
        <f t="shared" si="1"/>
        <v>0</v>
      </c>
      <c r="AG49" s="318">
        <f t="shared" si="1"/>
        <v>0</v>
      </c>
      <c r="AH49" s="318">
        <f t="shared" si="1"/>
        <v>0</v>
      </c>
      <c r="AI49" s="318">
        <f t="shared" si="1"/>
        <v>0</v>
      </c>
      <c r="AJ49" s="318">
        <f t="shared" si="1"/>
        <v>0</v>
      </c>
      <c r="AK49" s="318">
        <f t="shared" si="1"/>
        <v>0</v>
      </c>
      <c r="AL49" s="318">
        <f t="shared" si="1"/>
        <v>0</v>
      </c>
      <c r="AM49" s="318">
        <f t="shared" si="1"/>
        <v>0</v>
      </c>
      <c r="AN49" s="318">
        <f aca="true" t="shared" si="2" ref="AN49:BS49">SUM(AN10:AN15,AN18,AN24,AN27:AN48)</f>
        <v>0</v>
      </c>
      <c r="AO49" s="318">
        <f t="shared" si="2"/>
        <v>0</v>
      </c>
      <c r="AP49" s="318">
        <f t="shared" si="2"/>
        <v>0</v>
      </c>
      <c r="AQ49" s="318">
        <f t="shared" si="2"/>
        <v>0</v>
      </c>
      <c r="AR49" s="318">
        <f t="shared" si="2"/>
        <v>0</v>
      </c>
      <c r="AS49" s="318">
        <f t="shared" si="2"/>
        <v>0</v>
      </c>
      <c r="AT49" s="318">
        <f t="shared" si="2"/>
        <v>0</v>
      </c>
      <c r="AU49" s="318">
        <f t="shared" si="2"/>
        <v>0</v>
      </c>
      <c r="AV49" s="318">
        <f t="shared" si="2"/>
        <v>0</v>
      </c>
      <c r="AW49" s="318">
        <f t="shared" si="2"/>
        <v>0</v>
      </c>
      <c r="AX49" s="318">
        <f t="shared" si="2"/>
        <v>0</v>
      </c>
      <c r="AY49" s="318">
        <f t="shared" si="2"/>
        <v>0</v>
      </c>
      <c r="AZ49" s="318">
        <f t="shared" si="2"/>
        <v>0</v>
      </c>
      <c r="BA49" s="318">
        <f t="shared" si="2"/>
        <v>0</v>
      </c>
      <c r="BB49" s="318">
        <f t="shared" si="2"/>
        <v>0</v>
      </c>
      <c r="BC49" s="318">
        <f t="shared" si="2"/>
        <v>0</v>
      </c>
      <c r="BD49" s="318">
        <f t="shared" si="2"/>
        <v>0</v>
      </c>
      <c r="BE49" s="318">
        <f t="shared" si="2"/>
        <v>0</v>
      </c>
      <c r="BF49" s="318">
        <f t="shared" si="2"/>
        <v>0</v>
      </c>
      <c r="BG49" s="318">
        <f t="shared" si="2"/>
        <v>0</v>
      </c>
      <c r="BH49" s="318">
        <f t="shared" si="2"/>
        <v>0</v>
      </c>
      <c r="BI49" s="318">
        <f t="shared" si="2"/>
        <v>0</v>
      </c>
      <c r="BJ49" s="318">
        <f t="shared" si="2"/>
        <v>0</v>
      </c>
      <c r="BK49" s="318">
        <f t="shared" si="2"/>
        <v>0</v>
      </c>
      <c r="BL49" s="318">
        <f t="shared" si="2"/>
        <v>0</v>
      </c>
      <c r="BM49" s="318">
        <f t="shared" si="2"/>
        <v>0</v>
      </c>
      <c r="BN49" s="318">
        <f t="shared" si="2"/>
        <v>0</v>
      </c>
      <c r="BO49" s="318">
        <f t="shared" si="2"/>
        <v>0</v>
      </c>
      <c r="BP49" s="318">
        <f t="shared" si="2"/>
        <v>0</v>
      </c>
      <c r="BQ49" s="318">
        <f t="shared" si="2"/>
        <v>0</v>
      </c>
      <c r="BR49" s="318">
        <f t="shared" si="2"/>
        <v>0</v>
      </c>
      <c r="BS49" s="318">
        <f t="shared" si="2"/>
        <v>0</v>
      </c>
      <c r="BT49" s="318">
        <f>SUM(BT10:BT15,BT18,BT24,BT27:BT48)</f>
        <v>0</v>
      </c>
      <c r="BU49" s="318">
        <f>SUM(BU10:BU15,BU18,BU24,BU27:BU48)</f>
        <v>0</v>
      </c>
      <c r="BV49" s="318">
        <f>SUM(BV10:BV15,BV18,BV24,BV27:BV48)</f>
        <v>12</v>
      </c>
      <c r="BW49" s="232"/>
    </row>
    <row r="50" spans="1:75" ht="18" customHeight="1">
      <c r="A50" s="670" t="s">
        <v>471</v>
      </c>
      <c r="B50" s="671"/>
      <c r="C50" s="671"/>
      <c r="D50" s="671"/>
      <c r="E50" s="671"/>
      <c r="F50" s="671"/>
      <c r="G50" s="671"/>
      <c r="H50" s="671"/>
      <c r="I50" s="671"/>
      <c r="J50" s="671"/>
      <c r="K50" s="671"/>
      <c r="L50" s="671"/>
      <c r="M50" s="671"/>
      <c r="N50" s="671"/>
      <c r="O50" s="671"/>
      <c r="P50" s="671"/>
      <c r="Q50" s="671"/>
      <c r="R50" s="671"/>
      <c r="S50" s="671"/>
      <c r="T50" s="671"/>
      <c r="U50" s="671"/>
      <c r="V50" s="671"/>
      <c r="W50" s="671"/>
      <c r="X50" s="671"/>
      <c r="Y50" s="671"/>
      <c r="Z50" s="671"/>
      <c r="AA50" s="671"/>
      <c r="AB50" s="671"/>
      <c r="AC50" s="671"/>
      <c r="AD50" s="671"/>
      <c r="AE50" s="671"/>
      <c r="AF50" s="671"/>
      <c r="AG50" s="671"/>
      <c r="AH50" s="671"/>
      <c r="AI50" s="671"/>
      <c r="AJ50" s="671"/>
      <c r="AK50" s="671"/>
      <c r="AL50" s="671"/>
      <c r="AM50" s="671"/>
      <c r="AN50" s="671"/>
      <c r="AO50" s="671"/>
      <c r="AP50" s="671"/>
      <c r="AQ50" s="671"/>
      <c r="AR50" s="671"/>
      <c r="AS50" s="671"/>
      <c r="AT50" s="671"/>
      <c r="AU50" s="671"/>
      <c r="AV50" s="671"/>
      <c r="AW50" s="671"/>
      <c r="AX50" s="671"/>
      <c r="AY50" s="671"/>
      <c r="AZ50" s="671"/>
      <c r="BA50" s="671"/>
      <c r="BB50" s="671"/>
      <c r="BC50" s="671"/>
      <c r="BD50" s="671"/>
      <c r="BE50" s="671"/>
      <c r="BF50" s="671"/>
      <c r="BG50" s="671"/>
      <c r="BH50" s="671"/>
      <c r="BI50" s="671"/>
      <c r="BJ50" s="671"/>
      <c r="BK50" s="671"/>
      <c r="BL50" s="671"/>
      <c r="BM50" s="671"/>
      <c r="BN50" s="671"/>
      <c r="BO50" s="671"/>
      <c r="BP50" s="671"/>
      <c r="BQ50" s="671"/>
      <c r="BR50" s="671"/>
      <c r="BS50" s="671"/>
      <c r="BT50" s="671"/>
      <c r="BU50" s="671"/>
      <c r="BV50" s="672"/>
      <c r="BW50" s="202"/>
    </row>
    <row r="51" spans="1:75" s="254" customFormat="1" ht="24" customHeight="1">
      <c r="A51" s="359" t="s">
        <v>460</v>
      </c>
      <c r="B51" s="417" t="s">
        <v>408</v>
      </c>
      <c r="C51" s="358">
        <v>3</v>
      </c>
      <c r="D51" s="418"/>
      <c r="E51" s="419"/>
      <c r="F51" s="419"/>
      <c r="G51" s="358">
        <v>4</v>
      </c>
      <c r="H51" s="359">
        <v>120</v>
      </c>
      <c r="I51" s="359">
        <v>46</v>
      </c>
      <c r="J51" s="420"/>
      <c r="K51" s="419"/>
      <c r="L51" s="418">
        <v>46</v>
      </c>
      <c r="M51" s="418">
        <v>74</v>
      </c>
      <c r="N51" s="358"/>
      <c r="O51" s="419"/>
      <c r="P51" s="421"/>
      <c r="Q51" s="418">
        <v>3</v>
      </c>
      <c r="R51" s="422"/>
      <c r="S51" s="419"/>
      <c r="T51" s="419"/>
      <c r="U51" s="419"/>
      <c r="V51" s="358"/>
      <c r="W51" s="420"/>
      <c r="X51" s="420"/>
      <c r="Y51" s="420"/>
      <c r="Z51" s="364" t="str">
        <f>IF(ISERROR(SEARCH(Z$8,#REF!,1)),"-",IF(COUNTIF(#REF!,Z$8)=1,1,IF(ISERROR(SEARCH(CONCATENATE(Z$8,","),#REF!,1)),IF(ISERROR(SEARCH(CONCATENATE(",",Z$8),#REF!,1)),"-",1),1)))</f>
        <v>-</v>
      </c>
      <c r="AA51" s="364" t="str">
        <f>IF(ISERROR(SEARCH(AA$8,#REF!,1)),"-",IF(COUNTIF(#REF!,AA$8)=1,1,IF(ISERROR(SEARCH(CONCATENATE(AA$8,","),#REF!,1)),IF(ISERROR(SEARCH(CONCATENATE(",",AA$8),#REF!,1)),"-",1),1)))</f>
        <v>-</v>
      </c>
      <c r="AB51" s="364" t="str">
        <f>IF(ISERROR(SEARCH(AB$8,#REF!,1)),"-",IF(COUNTIF(#REF!,AB$8)=1,1,IF(ISERROR(SEARCH(CONCATENATE(AB$8,","),#REF!,1)),IF(ISERROR(SEARCH(CONCATENATE(",",AB$8),#REF!,1)),"-",1),1)))</f>
        <v>-</v>
      </c>
      <c r="AC51" s="364" t="str">
        <f>IF(ISERROR(SEARCH(AC$8,#REF!,1)),"-",IF(COUNTIF(#REF!,AC$8)=1,1,IF(ISERROR(SEARCH(CONCATENATE(AC$8,","),#REF!,1)),IF(ISERROR(SEARCH(CONCATENATE(",",AC$8),#REF!,1)),"-",1),1)))</f>
        <v>-</v>
      </c>
      <c r="AD51" s="364" t="str">
        <f>IF(ISERROR(SEARCH(AD$8,#REF!,1)),"-",IF(COUNTIF(#REF!,AD$8)=1,1,IF(ISERROR(SEARCH(CONCATENATE(AD$8,","),#REF!,1)),IF(ISERROR(SEARCH(CONCATENATE(",",AD$8),#REF!,1)),"-",1),1)))</f>
        <v>-</v>
      </c>
      <c r="AE51" s="364" t="str">
        <f>IF(ISERROR(SEARCH(AE$8,#REF!,1)),"-",IF(COUNTIF(#REF!,AE$8)=1,1,IF(ISERROR(SEARCH(CONCATENATE(AE$8,","),#REF!,1)),IF(ISERROR(SEARCH(CONCATENATE(",",AE$8),#REF!,1)),"-",1),1)))</f>
        <v>-</v>
      </c>
      <c r="AF51" s="364" t="str">
        <f>IF(ISERROR(SEARCH(AF$8,#REF!,1)),"-",IF(COUNTIF(#REF!,AF$8)=1,1,IF(ISERROR(SEARCH(CONCATENATE(AF$8,","),#REF!,1)),IF(ISERROR(SEARCH(CONCATENATE(",",AF$8),#REF!,1)),"-",1),1)))</f>
        <v>-</v>
      </c>
      <c r="AG51" s="364" t="str">
        <f>IF(ISERROR(SEARCH(AG$8,#REF!,1)),"-",IF(COUNTIF(#REF!,AG$8)=1,1,IF(ISERROR(SEARCH(CONCATENATE(AG$8,","),#REF!,1)),IF(ISERROR(SEARCH(CONCATENATE(",",AG$8),#REF!,1)),"-",1),1)))</f>
        <v>-</v>
      </c>
      <c r="AH51" s="364" t="str">
        <f>IF(ISERROR(SEARCH(AH$8,#REF!,1)),"-",IF(COUNTIF(#REF!,AH$8)=1,1,IF(ISERROR(SEARCH(CONCATENATE(AH$8,","),#REF!,1)),IF(ISERROR(SEARCH(CONCATENATE(",",AH$8),#REF!,1)),"-",1),1)))</f>
        <v>-</v>
      </c>
      <c r="AI51" s="420"/>
      <c r="AJ51" s="364" t="str">
        <f>IF(ISERROR(SEARCH(AJ$8,#REF!,1)),"-",IF(COUNTIF(#REF!,AJ$8)=1,1,IF(ISERROR(SEARCH(CONCATENATE(AJ$8,","),#REF!,1)),IF(ISERROR(SEARCH(CONCATENATE(",",AJ$8),#REF!,1)),"-",1),1)))</f>
        <v>-</v>
      </c>
      <c r="AK51" s="364" t="str">
        <f>IF(ISERROR(SEARCH(AK$8,#REF!,1)),"-",IF(COUNTIF(#REF!,AK$8)=1,1,IF(ISERROR(SEARCH(CONCATENATE(AK$8,","),#REF!,1)),IF(ISERROR(SEARCH(CONCATENATE(",",AK$8),#REF!,1)),"-",1),1)))</f>
        <v>-</v>
      </c>
      <c r="AL51" s="364" t="str">
        <f>IF(ISERROR(SEARCH(AL$8,#REF!,1)),"-",IF(COUNTIF(#REF!,AL$8)=1,1,IF(ISERROR(SEARCH(CONCATENATE(AL$8,","),#REF!,1)),IF(ISERROR(SEARCH(CONCATENATE(",",AL$8),#REF!,1)),"-",1),1)))</f>
        <v>-</v>
      </c>
      <c r="AM51" s="364" t="str">
        <f>IF(ISERROR(SEARCH(AM$8,#REF!,1)),"-",IF(COUNTIF(#REF!,AM$8)=1,1,IF(ISERROR(SEARCH(CONCATENATE(AM$8,","),#REF!,1)),IF(ISERROR(SEARCH(CONCATENATE(",",AM$8),#REF!,1)),"-",1),1)))</f>
        <v>-</v>
      </c>
      <c r="AN51" s="364" t="str">
        <f>IF(ISERROR(SEARCH(AN$8,#REF!,1)),"-",IF(COUNTIF(#REF!,AN$8)=1,1,IF(ISERROR(SEARCH(CONCATENATE(AN$8,","),#REF!,1)),IF(ISERROR(SEARCH(CONCATENATE(",",AN$8),#REF!,1)),"-",1),1)))</f>
        <v>-</v>
      </c>
      <c r="AO51" s="364" t="str">
        <f>IF(ISERROR(SEARCH(AO$8,#REF!,1)),"-",IF(COUNTIF(#REF!,AO$8)=1,1,IF(ISERROR(SEARCH(CONCATENATE(AO$8,","),#REF!,1)),IF(ISERROR(SEARCH(CONCATENATE(",",AO$8),#REF!,1)),"-",1),1)))</f>
        <v>-</v>
      </c>
      <c r="AP51" s="364" t="str">
        <f>IF(ISERROR(SEARCH(AP$8,#REF!,1)),"-",IF(COUNTIF(#REF!,AP$8)=1,1,IF(ISERROR(SEARCH(CONCATENATE(AP$8,","),#REF!,1)),IF(ISERROR(SEARCH(CONCATENATE(",",AP$8),#REF!,1)),"-",1),1)))</f>
        <v>-</v>
      </c>
      <c r="AQ51" s="364" t="str">
        <f>IF(ISERROR(SEARCH(AQ$8,#REF!,1)),"-",IF(COUNTIF(#REF!,AQ$8)=1,1,IF(ISERROR(SEARCH(CONCATENATE(AQ$8,","),#REF!,1)),IF(ISERROR(SEARCH(CONCATENATE(",",AQ$8),#REF!,1)),"-",1),1)))</f>
        <v>-</v>
      </c>
      <c r="AR51" s="364" t="str">
        <f>IF(ISERROR(SEARCH(AR$8,#REF!,1)),"-",IF(COUNTIF(#REF!,AR$8)=1,1,IF(ISERROR(SEARCH(CONCATENATE(AR$8,","),#REF!,1)),IF(ISERROR(SEARCH(CONCATENATE(",",AR$8),#REF!,1)),"-",1),1)))</f>
        <v>-</v>
      </c>
      <c r="AS51" s="420"/>
      <c r="AT51" s="364" t="str">
        <f>IF(ISERROR(SEARCH(AT$8,#REF!,1)),"-",IF(COUNTIF(#REF!,AT$8)=1,1,IF(ISERROR(SEARCH(CONCATENATE(AT$8,","),#REF!,1)),IF(ISERROR(SEARCH(CONCATENATE(",",AT$8),#REF!,1)),"-",1),1)))</f>
        <v>-</v>
      </c>
      <c r="AU51" s="364" t="str">
        <f>IF(ISERROR(SEARCH(AU$8,#REF!,1)),"-",IF(COUNTIF(#REF!,AU$8)=1,1,IF(ISERROR(SEARCH(CONCATENATE(AU$8,","),#REF!,1)),IF(ISERROR(SEARCH(CONCATENATE(",",AU$8),#REF!,1)),"-",1),1)))</f>
        <v>-</v>
      </c>
      <c r="AV51" s="364" t="str">
        <f>IF(ISERROR(SEARCH(AV$8,#REF!,1)),"-",IF(COUNTIF(#REF!,AV$8)=1,1,IF(ISERROR(SEARCH(CONCATENATE(AV$8,","),#REF!,1)),IF(ISERROR(SEARCH(CONCATENATE(",",AV$8),#REF!,1)),"-",1),1)))</f>
        <v>-</v>
      </c>
      <c r="AW51" s="364" t="str">
        <f>IF(ISERROR(SEARCH(AW$8,#REF!,1)),"-",IF(COUNTIF(#REF!,AW$8)=1,1,IF(ISERROR(SEARCH(CONCATENATE(AW$8,","),#REF!,1)),IF(ISERROR(SEARCH(CONCATENATE(",",AW$8),#REF!,1)),"-",1),1)))</f>
        <v>-</v>
      </c>
      <c r="AX51" s="364" t="str">
        <f>IF(ISERROR(SEARCH(AX$8,#REF!,1)),"-",IF(COUNTIF(#REF!,AX$8)=1,1,IF(ISERROR(SEARCH(CONCATENATE(AX$8,","),#REF!,1)),IF(ISERROR(SEARCH(CONCATENATE(",",AX$8),#REF!,1)),"-",1),1)))</f>
        <v>-</v>
      </c>
      <c r="AY51" s="364" t="str">
        <f>IF(ISERROR(SEARCH(AY$8,#REF!,1)),"-",IF(COUNTIF(#REF!,AY$8)=1,1,IF(ISERROR(SEARCH(CONCATENATE(AY$8,","),#REF!,1)),IF(ISERROR(SEARCH(CONCATENATE(",",AY$8),#REF!,1)),"-",1),1)))</f>
        <v>-</v>
      </c>
      <c r="AZ51" s="364" t="str">
        <f>IF(ISERROR(SEARCH(AZ$8,#REF!,1)),"-",IF(COUNTIF(#REF!,AZ$8)=1,1,IF(ISERROR(SEARCH(CONCATENATE(AZ$8,","),#REF!,1)),IF(ISERROR(SEARCH(CONCATENATE(",",AZ$8),#REF!,1)),"-",1),1)))</f>
        <v>-</v>
      </c>
      <c r="BA51" s="364" t="str">
        <f>IF(ISERROR(SEARCH(BA$8,#REF!,1)),"-",IF(COUNTIF(#REF!,BA$8)=1,1,IF(ISERROR(SEARCH(CONCATENATE(BA$8,","),#REF!,1)),IF(ISERROR(SEARCH(CONCATENATE(",",BA$8),#REF!,1)),"-",1),1)))</f>
        <v>-</v>
      </c>
      <c r="BB51" s="364" t="str">
        <f>IF(ISERROR(SEARCH(BB$8,#REF!,1)),"-",IF(COUNTIF(#REF!,BB$8)=1,1,IF(ISERROR(SEARCH(CONCATENATE(BB$8,","),#REF!,1)),IF(ISERROR(SEARCH(CONCATENATE(",",BB$8),#REF!,1)),"-",1),1)))</f>
        <v>-</v>
      </c>
      <c r="BC51" s="420"/>
      <c r="BD51" s="364" t="str">
        <f>IF(ISERROR(SEARCH(BD$8,#REF!,1)),"-",IF(COUNTIF(#REF!,BD$8)=1,1,IF(ISERROR(SEARCH(CONCATENATE(BD$8,","),#REF!,1)),IF(ISERROR(SEARCH(CONCATENATE(",",BD$8),#REF!,1)),"-",1),1)))</f>
        <v>-</v>
      </c>
      <c r="BE51" s="364" t="str">
        <f>IF(ISERROR(SEARCH(BE$8,#REF!,1)),"-",IF(COUNTIF(#REF!,BE$8)=1,1,IF(ISERROR(SEARCH(CONCATENATE(BE$8,","),#REF!,1)),IF(ISERROR(SEARCH(CONCATENATE(",",BE$8),#REF!,1)),"-",1),1)))</f>
        <v>-</v>
      </c>
      <c r="BF51" s="364" t="str">
        <f>IF(ISERROR(SEARCH(BF$8,#REF!,1)),"-",IF(COUNTIF(#REF!,BF$8)=1,1,IF(ISERROR(SEARCH(CONCATENATE(BF$8,","),#REF!,1)),IF(ISERROR(SEARCH(CONCATENATE(",",BF$8),#REF!,1)),"-",1),1)))</f>
        <v>-</v>
      </c>
      <c r="BG51" s="364" t="str">
        <f>IF(ISERROR(SEARCH(BG$8,#REF!,1)),"-",IF(COUNTIF(#REF!,BG$8)=1,1,IF(ISERROR(SEARCH(CONCATENATE(BG$8,","),#REF!,1)),IF(ISERROR(SEARCH(CONCATENATE(",",BG$8),#REF!,1)),"-",1),1)))</f>
        <v>-</v>
      </c>
      <c r="BH51" s="364" t="str">
        <f>IF(ISERROR(SEARCH(BH$8,#REF!,1)),"-",IF(COUNTIF(#REF!,BH$8)=1,1,IF(ISERROR(SEARCH(CONCATENATE(BH$8,","),#REF!,1)),IF(ISERROR(SEARCH(CONCATENATE(",",BH$8),#REF!,1)),"-",1),1)))</f>
        <v>-</v>
      </c>
      <c r="BI51" s="364" t="str">
        <f>IF(ISERROR(SEARCH(BI$8,#REF!,1)),"-",IF(COUNTIF(#REF!,BI$8)=1,1,IF(ISERROR(SEARCH(CONCATENATE(BI$8,","),#REF!,1)),IF(ISERROR(SEARCH(CONCATENATE(",",BI$8),#REF!,1)),"-",1),1)))</f>
        <v>-</v>
      </c>
      <c r="BJ51" s="364" t="str">
        <f>IF(ISERROR(SEARCH(BJ$8,#REF!,1)),"-",IF(COUNTIF(#REF!,BJ$8)=1,1,IF(ISERROR(SEARCH(CONCATENATE(BJ$8,","),#REF!,1)),IF(ISERROR(SEARCH(CONCATENATE(",",BJ$8),#REF!,1)),"-",1),1)))</f>
        <v>-</v>
      </c>
      <c r="BK51" s="364" t="str">
        <f>IF(ISERROR(SEARCH(BK$8,#REF!,1)),"-",IF(COUNTIF(#REF!,BK$8)=1,1,IF(ISERROR(SEARCH(CONCATENATE(BK$8,","),#REF!,1)),IF(ISERROR(SEARCH(CONCATENATE(",",BK$8),#REF!,1)),"-",1),1)))</f>
        <v>-</v>
      </c>
      <c r="BL51" s="364" t="str">
        <f>IF(ISERROR(SEARCH(BL$8,#REF!,1)),"-",IF(COUNTIF(#REF!,BL$8)=1,1,IF(ISERROR(SEARCH(CONCATENATE(BL$8,","),#REF!,1)),IF(ISERROR(SEARCH(CONCATENATE(",",BL$8),#REF!,1)),"-",1),1)))</f>
        <v>-</v>
      </c>
      <c r="BM51" s="420"/>
      <c r="BN51" s="364"/>
      <c r="BO51" s="364"/>
      <c r="BP51" s="364"/>
      <c r="BQ51" s="364"/>
      <c r="BR51" s="364"/>
      <c r="BS51" s="364"/>
      <c r="BT51" s="364"/>
      <c r="BU51" s="364"/>
      <c r="BV51" s="423"/>
      <c r="BW51" s="470"/>
    </row>
    <row r="52" spans="1:75" s="251" customFormat="1" ht="37.5" customHeight="1">
      <c r="A52" s="359" t="s">
        <v>461</v>
      </c>
      <c r="B52" s="424" t="s">
        <v>409</v>
      </c>
      <c r="C52" s="358">
        <v>3</v>
      </c>
      <c r="D52" s="418"/>
      <c r="E52" s="419"/>
      <c r="F52" s="419"/>
      <c r="G52" s="358">
        <v>4</v>
      </c>
      <c r="H52" s="359">
        <v>120</v>
      </c>
      <c r="I52" s="359">
        <v>46</v>
      </c>
      <c r="J52" s="420"/>
      <c r="K52" s="419"/>
      <c r="L52" s="418">
        <v>46</v>
      </c>
      <c r="M52" s="418">
        <v>74</v>
      </c>
      <c r="N52" s="425"/>
      <c r="O52" s="426"/>
      <c r="P52" s="428"/>
      <c r="Q52" s="418">
        <v>3</v>
      </c>
      <c r="R52" s="429"/>
      <c r="S52" s="426"/>
      <c r="T52" s="426"/>
      <c r="U52" s="426"/>
      <c r="V52" s="425"/>
      <c r="W52" s="427"/>
      <c r="X52" s="427"/>
      <c r="Y52" s="492"/>
      <c r="Z52" s="378"/>
      <c r="AA52" s="378"/>
      <c r="AB52" s="378"/>
      <c r="AC52" s="378"/>
      <c r="AD52" s="378"/>
      <c r="AE52" s="378"/>
      <c r="AF52" s="378"/>
      <c r="AG52" s="378"/>
      <c r="AH52" s="378"/>
      <c r="AI52" s="492"/>
      <c r="AJ52" s="378"/>
      <c r="AK52" s="378"/>
      <c r="AL52" s="378"/>
      <c r="AM52" s="378"/>
      <c r="AN52" s="378"/>
      <c r="AO52" s="378"/>
      <c r="AP52" s="378"/>
      <c r="AQ52" s="378"/>
      <c r="AR52" s="378"/>
      <c r="AS52" s="492"/>
      <c r="AT52" s="378"/>
      <c r="AU52" s="378"/>
      <c r="AV52" s="378"/>
      <c r="AW52" s="378"/>
      <c r="AX52" s="378"/>
      <c r="AY52" s="378"/>
      <c r="AZ52" s="378"/>
      <c r="BA52" s="378"/>
      <c r="BB52" s="378"/>
      <c r="BC52" s="492"/>
      <c r="BD52" s="378"/>
      <c r="BE52" s="378"/>
      <c r="BF52" s="378"/>
      <c r="BG52" s="378"/>
      <c r="BH52" s="378"/>
      <c r="BI52" s="378"/>
      <c r="BJ52" s="378"/>
      <c r="BK52" s="378"/>
      <c r="BL52" s="378"/>
      <c r="BM52" s="492"/>
      <c r="BN52" s="378"/>
      <c r="BO52" s="378"/>
      <c r="BP52" s="378"/>
      <c r="BQ52" s="378"/>
      <c r="BR52" s="378"/>
      <c r="BS52" s="378"/>
      <c r="BT52" s="378"/>
      <c r="BU52" s="379"/>
      <c r="BV52" s="430"/>
      <c r="BW52" s="223"/>
    </row>
    <row r="53" spans="1:75" s="254" customFormat="1" ht="60" customHeight="1">
      <c r="A53" s="359" t="s">
        <v>462</v>
      </c>
      <c r="B53" s="397" t="s">
        <v>410</v>
      </c>
      <c r="C53" s="358">
        <v>3</v>
      </c>
      <c r="D53" s="418"/>
      <c r="E53" s="358"/>
      <c r="F53" s="358"/>
      <c r="G53" s="358">
        <v>4</v>
      </c>
      <c r="H53" s="359">
        <v>120</v>
      </c>
      <c r="I53" s="359">
        <v>46</v>
      </c>
      <c r="J53" s="359"/>
      <c r="K53" s="358"/>
      <c r="L53" s="418">
        <v>46</v>
      </c>
      <c r="M53" s="418">
        <v>74</v>
      </c>
      <c r="N53" s="358"/>
      <c r="O53" s="358"/>
      <c r="P53" s="431"/>
      <c r="Q53" s="432">
        <v>3</v>
      </c>
      <c r="R53" s="433"/>
      <c r="S53" s="358"/>
      <c r="T53" s="358"/>
      <c r="U53" s="358"/>
      <c r="V53" s="358"/>
      <c r="W53" s="420"/>
      <c r="X53" s="420"/>
      <c r="Y53" s="420"/>
      <c r="Z53" s="364" t="str">
        <f>IF(ISERROR(SEARCH(Z$8,#REF!,1)),"-",IF(COUNTIF(#REF!,Z$8)=1,1,IF(ISERROR(SEARCH(CONCATENATE(Z$8,","),#REF!,1)),IF(ISERROR(SEARCH(CONCATENATE(",",Z$8),#REF!,1)),"-",1),1)))</f>
        <v>-</v>
      </c>
      <c r="AA53" s="364" t="str">
        <f>IF(ISERROR(SEARCH(AA$8,#REF!,1)),"-",IF(COUNTIF(#REF!,AA$8)=1,1,IF(ISERROR(SEARCH(CONCATENATE(AA$8,","),#REF!,1)),IF(ISERROR(SEARCH(CONCATENATE(",",AA$8),#REF!,1)),"-",1),1)))</f>
        <v>-</v>
      </c>
      <c r="AB53" s="364" t="str">
        <f>IF(ISERROR(SEARCH(AB$8,#REF!,1)),"-",IF(COUNTIF(#REF!,AB$8)=1,1,IF(ISERROR(SEARCH(CONCATENATE(AB$8,","),#REF!,1)),IF(ISERROR(SEARCH(CONCATENATE(",",AB$8),#REF!,1)),"-",1),1)))</f>
        <v>-</v>
      </c>
      <c r="AC53" s="364" t="str">
        <f>IF(ISERROR(SEARCH(AC$8,#REF!,1)),"-",IF(COUNTIF(#REF!,AC$8)=1,1,IF(ISERROR(SEARCH(CONCATENATE(AC$8,","),#REF!,1)),IF(ISERROR(SEARCH(CONCATENATE(",",AC$8),#REF!,1)),"-",1),1)))</f>
        <v>-</v>
      </c>
      <c r="AD53" s="364" t="str">
        <f>IF(ISERROR(SEARCH(AD$8,#REF!,1)),"-",IF(COUNTIF(#REF!,AD$8)=1,1,IF(ISERROR(SEARCH(CONCATENATE(AD$8,","),#REF!,1)),IF(ISERROR(SEARCH(CONCATENATE(",",AD$8),#REF!,1)),"-",1),1)))</f>
        <v>-</v>
      </c>
      <c r="AE53" s="364" t="str">
        <f>IF(ISERROR(SEARCH(AE$8,#REF!,1)),"-",IF(COUNTIF(#REF!,AE$8)=1,1,IF(ISERROR(SEARCH(CONCATENATE(AE$8,","),#REF!,1)),IF(ISERROR(SEARCH(CONCATENATE(",",AE$8),#REF!,1)),"-",1),1)))</f>
        <v>-</v>
      </c>
      <c r="AF53" s="364" t="str">
        <f>IF(ISERROR(SEARCH(AF$8,#REF!,1)),"-",IF(COUNTIF(#REF!,AF$8)=1,1,IF(ISERROR(SEARCH(CONCATENATE(AF$8,","),#REF!,1)),IF(ISERROR(SEARCH(CONCATENATE(",",AF$8),#REF!,1)),"-",1),1)))</f>
        <v>-</v>
      </c>
      <c r="AG53" s="364" t="str">
        <f>IF(ISERROR(SEARCH(AG$8,#REF!,1)),"-",IF(COUNTIF(#REF!,AG$8)=1,1,IF(ISERROR(SEARCH(CONCATENATE(AG$8,","),#REF!,1)),IF(ISERROR(SEARCH(CONCATENATE(",",AG$8),#REF!,1)),"-",1),1)))</f>
        <v>-</v>
      </c>
      <c r="AH53" s="364" t="str">
        <f>IF(ISERROR(SEARCH(AH$8,#REF!,1)),"-",IF(COUNTIF(#REF!,AH$8)=1,1,IF(ISERROR(SEARCH(CONCATENATE(AH$8,","),#REF!,1)),IF(ISERROR(SEARCH(CONCATENATE(",",AH$8),#REF!,1)),"-",1),1)))</f>
        <v>-</v>
      </c>
      <c r="AI53" s="420"/>
      <c r="AJ53" s="364" t="str">
        <f>IF(ISERROR(SEARCH(AJ$8,#REF!,1)),"-",IF(COUNTIF(#REF!,AJ$8)=1,1,IF(ISERROR(SEARCH(CONCATENATE(AJ$8,","),#REF!,1)),IF(ISERROR(SEARCH(CONCATENATE(",",AJ$8),#REF!,1)),"-",1),1)))</f>
        <v>-</v>
      </c>
      <c r="AK53" s="364" t="str">
        <f>IF(ISERROR(SEARCH(AK$8,#REF!,1)),"-",IF(COUNTIF(#REF!,AK$8)=1,1,IF(ISERROR(SEARCH(CONCATENATE(AK$8,","),#REF!,1)),IF(ISERROR(SEARCH(CONCATENATE(",",AK$8),#REF!,1)),"-",1),1)))</f>
        <v>-</v>
      </c>
      <c r="AL53" s="364" t="str">
        <f>IF(ISERROR(SEARCH(AL$8,#REF!,1)),"-",IF(COUNTIF(#REF!,AL$8)=1,1,IF(ISERROR(SEARCH(CONCATENATE(AL$8,","),#REF!,1)),IF(ISERROR(SEARCH(CONCATENATE(",",AL$8),#REF!,1)),"-",1),1)))</f>
        <v>-</v>
      </c>
      <c r="AM53" s="364" t="str">
        <f>IF(ISERROR(SEARCH(AM$8,#REF!,1)),"-",IF(COUNTIF(#REF!,AM$8)=1,1,IF(ISERROR(SEARCH(CONCATENATE(AM$8,","),#REF!,1)),IF(ISERROR(SEARCH(CONCATENATE(",",AM$8),#REF!,1)),"-",1),1)))</f>
        <v>-</v>
      </c>
      <c r="AN53" s="364" t="str">
        <f>IF(ISERROR(SEARCH(AN$8,#REF!,1)),"-",IF(COUNTIF(#REF!,AN$8)=1,1,IF(ISERROR(SEARCH(CONCATENATE(AN$8,","),#REF!,1)),IF(ISERROR(SEARCH(CONCATENATE(",",AN$8),#REF!,1)),"-",1),1)))</f>
        <v>-</v>
      </c>
      <c r="AO53" s="364" t="str">
        <f>IF(ISERROR(SEARCH(AO$8,#REF!,1)),"-",IF(COUNTIF(#REF!,AO$8)=1,1,IF(ISERROR(SEARCH(CONCATENATE(AO$8,","),#REF!,1)),IF(ISERROR(SEARCH(CONCATENATE(",",AO$8),#REF!,1)),"-",1),1)))</f>
        <v>-</v>
      </c>
      <c r="AP53" s="364" t="str">
        <f>IF(ISERROR(SEARCH(AP$8,#REF!,1)),"-",IF(COUNTIF(#REF!,AP$8)=1,1,IF(ISERROR(SEARCH(CONCATENATE(AP$8,","),#REF!,1)),IF(ISERROR(SEARCH(CONCATENATE(",",AP$8),#REF!,1)),"-",1),1)))</f>
        <v>-</v>
      </c>
      <c r="AQ53" s="364" t="str">
        <f>IF(ISERROR(SEARCH(AQ$8,#REF!,1)),"-",IF(COUNTIF(#REF!,AQ$8)=1,1,IF(ISERROR(SEARCH(CONCATENATE(AQ$8,","),#REF!,1)),IF(ISERROR(SEARCH(CONCATENATE(",",AQ$8),#REF!,1)),"-",1),1)))</f>
        <v>-</v>
      </c>
      <c r="AR53" s="364" t="str">
        <f>IF(ISERROR(SEARCH(AR$8,#REF!,1)),"-",IF(COUNTIF(#REF!,AR$8)=1,1,IF(ISERROR(SEARCH(CONCATENATE(AR$8,","),#REF!,1)),IF(ISERROR(SEARCH(CONCATENATE(",",AR$8),#REF!,1)),"-",1),1)))</f>
        <v>-</v>
      </c>
      <c r="AS53" s="420"/>
      <c r="AT53" s="364" t="str">
        <f>IF(ISERROR(SEARCH(AT$8,#REF!,1)),"-",IF(COUNTIF(#REF!,AT$8)=1,1,IF(ISERROR(SEARCH(CONCATENATE(AT$8,","),#REF!,1)),IF(ISERROR(SEARCH(CONCATENATE(",",AT$8),#REF!,1)),"-",1),1)))</f>
        <v>-</v>
      </c>
      <c r="AU53" s="364" t="str">
        <f>IF(ISERROR(SEARCH(AU$8,#REF!,1)),"-",IF(COUNTIF(#REF!,AU$8)=1,1,IF(ISERROR(SEARCH(CONCATENATE(AU$8,","),#REF!,1)),IF(ISERROR(SEARCH(CONCATENATE(",",AU$8),#REF!,1)),"-",1),1)))</f>
        <v>-</v>
      </c>
      <c r="AV53" s="364" t="str">
        <f>IF(ISERROR(SEARCH(AV$8,#REF!,1)),"-",IF(COUNTIF(#REF!,AV$8)=1,1,IF(ISERROR(SEARCH(CONCATENATE(AV$8,","),#REF!,1)),IF(ISERROR(SEARCH(CONCATENATE(",",AV$8),#REF!,1)),"-",1),1)))</f>
        <v>-</v>
      </c>
      <c r="AW53" s="364" t="str">
        <f>IF(ISERROR(SEARCH(AW$8,#REF!,1)),"-",IF(COUNTIF(#REF!,AW$8)=1,1,IF(ISERROR(SEARCH(CONCATENATE(AW$8,","),#REF!,1)),IF(ISERROR(SEARCH(CONCATENATE(",",AW$8),#REF!,1)),"-",1),1)))</f>
        <v>-</v>
      </c>
      <c r="AX53" s="364" t="str">
        <f>IF(ISERROR(SEARCH(AX$8,#REF!,1)),"-",IF(COUNTIF(#REF!,AX$8)=1,1,IF(ISERROR(SEARCH(CONCATENATE(AX$8,","),#REF!,1)),IF(ISERROR(SEARCH(CONCATENATE(",",AX$8),#REF!,1)),"-",1),1)))</f>
        <v>-</v>
      </c>
      <c r="AY53" s="364" t="str">
        <f>IF(ISERROR(SEARCH(AY$8,#REF!,1)),"-",IF(COUNTIF(#REF!,AY$8)=1,1,IF(ISERROR(SEARCH(CONCATENATE(AY$8,","),#REF!,1)),IF(ISERROR(SEARCH(CONCATENATE(",",AY$8),#REF!,1)),"-",1),1)))</f>
        <v>-</v>
      </c>
      <c r="AZ53" s="364" t="str">
        <f>IF(ISERROR(SEARCH(AZ$8,#REF!,1)),"-",IF(COUNTIF(#REF!,AZ$8)=1,1,IF(ISERROR(SEARCH(CONCATENATE(AZ$8,","),#REF!,1)),IF(ISERROR(SEARCH(CONCATENATE(",",AZ$8),#REF!,1)),"-",1),1)))</f>
        <v>-</v>
      </c>
      <c r="BA53" s="364" t="str">
        <f>IF(ISERROR(SEARCH(BA$8,#REF!,1)),"-",IF(COUNTIF(#REF!,BA$8)=1,1,IF(ISERROR(SEARCH(CONCATENATE(BA$8,","),#REF!,1)),IF(ISERROR(SEARCH(CONCATENATE(",",BA$8),#REF!,1)),"-",1),1)))</f>
        <v>-</v>
      </c>
      <c r="BB53" s="364" t="str">
        <f>IF(ISERROR(SEARCH(BB$8,#REF!,1)),"-",IF(COUNTIF(#REF!,BB$8)=1,1,IF(ISERROR(SEARCH(CONCATENATE(BB$8,","),#REF!,1)),IF(ISERROR(SEARCH(CONCATENATE(",",BB$8),#REF!,1)),"-",1),1)))</f>
        <v>-</v>
      </c>
      <c r="BC53" s="420"/>
      <c r="BD53" s="364" t="str">
        <f>IF(ISERROR(SEARCH(BD$8,#REF!,1)),"-",IF(COUNTIF(#REF!,BD$8)=1,1,IF(ISERROR(SEARCH(CONCATENATE(BD$8,","),#REF!,1)),IF(ISERROR(SEARCH(CONCATENATE(",",BD$8),#REF!,1)),"-",1),1)))</f>
        <v>-</v>
      </c>
      <c r="BE53" s="364" t="str">
        <f>IF(ISERROR(SEARCH(BE$8,#REF!,1)),"-",IF(COUNTIF(#REF!,BE$8)=1,1,IF(ISERROR(SEARCH(CONCATENATE(BE$8,","),#REF!,1)),IF(ISERROR(SEARCH(CONCATENATE(",",BE$8),#REF!,1)),"-",1),1)))</f>
        <v>-</v>
      </c>
      <c r="BF53" s="364" t="str">
        <f>IF(ISERROR(SEARCH(BF$8,#REF!,1)),"-",IF(COUNTIF(#REF!,BF$8)=1,1,IF(ISERROR(SEARCH(CONCATENATE(BF$8,","),#REF!,1)),IF(ISERROR(SEARCH(CONCATENATE(",",BF$8),#REF!,1)),"-",1),1)))</f>
        <v>-</v>
      </c>
      <c r="BG53" s="364" t="str">
        <f>IF(ISERROR(SEARCH(BG$8,#REF!,1)),"-",IF(COUNTIF(#REF!,BG$8)=1,1,IF(ISERROR(SEARCH(CONCATENATE(BG$8,","),#REF!,1)),IF(ISERROR(SEARCH(CONCATENATE(",",BG$8),#REF!,1)),"-",1),1)))</f>
        <v>-</v>
      </c>
      <c r="BH53" s="364" t="str">
        <f>IF(ISERROR(SEARCH(BH$8,#REF!,1)),"-",IF(COUNTIF(#REF!,BH$8)=1,1,IF(ISERROR(SEARCH(CONCATENATE(BH$8,","),#REF!,1)),IF(ISERROR(SEARCH(CONCATENATE(",",BH$8),#REF!,1)),"-",1),1)))</f>
        <v>-</v>
      </c>
      <c r="BI53" s="364" t="str">
        <f>IF(ISERROR(SEARCH(BI$8,#REF!,1)),"-",IF(COUNTIF(#REF!,BI$8)=1,1,IF(ISERROR(SEARCH(CONCATENATE(BI$8,","),#REF!,1)),IF(ISERROR(SEARCH(CONCATENATE(",",BI$8),#REF!,1)),"-",1),1)))</f>
        <v>-</v>
      </c>
      <c r="BJ53" s="364" t="str">
        <f>IF(ISERROR(SEARCH(BJ$8,#REF!,1)),"-",IF(COUNTIF(#REF!,BJ$8)=1,1,IF(ISERROR(SEARCH(CONCATENATE(BJ$8,","),#REF!,1)),IF(ISERROR(SEARCH(CONCATENATE(",",BJ$8),#REF!,1)),"-",1),1)))</f>
        <v>-</v>
      </c>
      <c r="BK53" s="364" t="str">
        <f>IF(ISERROR(SEARCH(BK$8,#REF!,1)),"-",IF(COUNTIF(#REF!,BK$8)=1,1,IF(ISERROR(SEARCH(CONCATENATE(BK$8,","),#REF!,1)),IF(ISERROR(SEARCH(CONCATENATE(",",BK$8),#REF!,1)),"-",1),1)))</f>
        <v>-</v>
      </c>
      <c r="BL53" s="364" t="str">
        <f>IF(ISERROR(SEARCH(BL$8,#REF!,1)),"-",IF(COUNTIF(#REF!,BL$8)=1,1,IF(ISERROR(SEARCH(CONCATENATE(BL$8,","),#REF!,1)),IF(ISERROR(SEARCH(CONCATENATE(",",BL$8),#REF!,1)),"-",1),1)))</f>
        <v>-</v>
      </c>
      <c r="BM53" s="420"/>
      <c r="BN53" s="364"/>
      <c r="BO53" s="364"/>
      <c r="BP53" s="364"/>
      <c r="BQ53" s="364"/>
      <c r="BR53" s="364"/>
      <c r="BS53" s="364"/>
      <c r="BT53" s="364"/>
      <c r="BU53" s="364"/>
      <c r="BV53" s="364"/>
      <c r="BW53" s="470"/>
    </row>
    <row r="54" spans="1:75" s="254" customFormat="1" ht="41.25" customHeight="1">
      <c r="A54" s="359" t="s">
        <v>463</v>
      </c>
      <c r="B54" s="434" t="s">
        <v>411</v>
      </c>
      <c r="C54" s="358">
        <v>3</v>
      </c>
      <c r="D54" s="418"/>
      <c r="E54" s="358"/>
      <c r="F54" s="358"/>
      <c r="G54" s="358">
        <v>4</v>
      </c>
      <c r="H54" s="359">
        <v>120</v>
      </c>
      <c r="I54" s="359">
        <v>46</v>
      </c>
      <c r="J54" s="359"/>
      <c r="K54" s="358"/>
      <c r="L54" s="418">
        <v>46</v>
      </c>
      <c r="M54" s="418">
        <v>74</v>
      </c>
      <c r="N54" s="358"/>
      <c r="O54" s="358"/>
      <c r="P54" s="431"/>
      <c r="Q54" s="432">
        <v>3</v>
      </c>
      <c r="R54" s="433"/>
      <c r="S54" s="358"/>
      <c r="T54" s="358"/>
      <c r="U54" s="358"/>
      <c r="V54" s="358"/>
      <c r="W54" s="435"/>
      <c r="X54" s="435"/>
      <c r="Y54" s="435"/>
      <c r="Z54" s="435"/>
      <c r="AA54" s="435"/>
      <c r="AB54" s="435"/>
      <c r="AC54" s="435"/>
      <c r="AD54" s="435"/>
      <c r="AE54" s="435"/>
      <c r="AF54" s="435"/>
      <c r="AG54" s="435"/>
      <c r="AH54" s="435"/>
      <c r="AI54" s="435"/>
      <c r="AJ54" s="435"/>
      <c r="AK54" s="435"/>
      <c r="AL54" s="435"/>
      <c r="AM54" s="435"/>
      <c r="AN54" s="435"/>
      <c r="AO54" s="435"/>
      <c r="AP54" s="435"/>
      <c r="AQ54" s="435"/>
      <c r="AR54" s="435"/>
      <c r="AS54" s="435"/>
      <c r="AT54" s="435"/>
      <c r="AU54" s="435"/>
      <c r="AV54" s="435"/>
      <c r="AW54" s="435"/>
      <c r="AX54" s="435"/>
      <c r="AY54" s="435"/>
      <c r="AZ54" s="435"/>
      <c r="BA54" s="435"/>
      <c r="BB54" s="435"/>
      <c r="BC54" s="435"/>
      <c r="BD54" s="435"/>
      <c r="BE54" s="435"/>
      <c r="BF54" s="435"/>
      <c r="BG54" s="435"/>
      <c r="BH54" s="435"/>
      <c r="BI54" s="435"/>
      <c r="BJ54" s="435"/>
      <c r="BK54" s="435"/>
      <c r="BL54" s="435"/>
      <c r="BM54" s="435"/>
      <c r="BN54" s="435"/>
      <c r="BO54" s="435"/>
      <c r="BP54" s="435"/>
      <c r="BQ54" s="435"/>
      <c r="BR54" s="435"/>
      <c r="BS54" s="435"/>
      <c r="BT54" s="435"/>
      <c r="BU54" s="435"/>
      <c r="BV54" s="364"/>
      <c r="BW54" s="471"/>
    </row>
    <row r="55" spans="1:75" s="254" customFormat="1" ht="27" customHeight="1">
      <c r="A55" s="359" t="s">
        <v>442</v>
      </c>
      <c r="B55" s="436" t="s">
        <v>468</v>
      </c>
      <c r="C55" s="398">
        <v>3</v>
      </c>
      <c r="D55" s="398"/>
      <c r="E55" s="405"/>
      <c r="F55" s="398"/>
      <c r="G55" s="403">
        <v>4</v>
      </c>
      <c r="H55" s="359">
        <v>120</v>
      </c>
      <c r="I55" s="359">
        <v>46</v>
      </c>
      <c r="J55" s="398"/>
      <c r="K55" s="398"/>
      <c r="L55" s="398">
        <v>46</v>
      </c>
      <c r="M55" s="398">
        <v>74</v>
      </c>
      <c r="N55" s="373"/>
      <c r="O55" s="401"/>
      <c r="P55" s="437"/>
      <c r="Q55" s="410">
        <v>3</v>
      </c>
      <c r="R55" s="438"/>
      <c r="S55" s="401"/>
      <c r="T55" s="439"/>
      <c r="U55" s="439"/>
      <c r="V55" s="402"/>
      <c r="W55" s="407"/>
      <c r="X55" s="407"/>
      <c r="Y55" s="487"/>
      <c r="Z55" s="411"/>
      <c r="AA55" s="411"/>
      <c r="AB55" s="411"/>
      <c r="AC55" s="411"/>
      <c r="AD55" s="411"/>
      <c r="AE55" s="411"/>
      <c r="AF55" s="411"/>
      <c r="AG55" s="411"/>
      <c r="AH55" s="411"/>
      <c r="AI55" s="487"/>
      <c r="AJ55" s="411"/>
      <c r="AK55" s="411"/>
      <c r="AL55" s="411"/>
      <c r="AM55" s="411"/>
      <c r="AN55" s="411"/>
      <c r="AO55" s="411"/>
      <c r="AP55" s="411"/>
      <c r="AQ55" s="411"/>
      <c r="AR55" s="411"/>
      <c r="AS55" s="487"/>
      <c r="AT55" s="411"/>
      <c r="AU55" s="411"/>
      <c r="AV55" s="411"/>
      <c r="AW55" s="411"/>
      <c r="AX55" s="411"/>
      <c r="AY55" s="411"/>
      <c r="AZ55" s="411"/>
      <c r="BA55" s="411"/>
      <c r="BB55" s="411"/>
      <c r="BC55" s="487"/>
      <c r="BD55" s="411"/>
      <c r="BE55" s="411"/>
      <c r="BF55" s="411"/>
      <c r="BG55" s="411"/>
      <c r="BH55" s="411"/>
      <c r="BI55" s="411"/>
      <c r="BJ55" s="411"/>
      <c r="BK55" s="411"/>
      <c r="BL55" s="411"/>
      <c r="BM55" s="487"/>
      <c r="BN55" s="411"/>
      <c r="BO55" s="411"/>
      <c r="BP55" s="411"/>
      <c r="BQ55" s="411"/>
      <c r="BR55" s="411"/>
      <c r="BS55" s="411"/>
      <c r="BT55" s="411"/>
      <c r="BU55" s="411"/>
      <c r="BV55" s="493"/>
      <c r="BW55" s="471"/>
    </row>
    <row r="56" spans="1:75" s="254" customFormat="1" ht="47.25" customHeight="1">
      <c r="A56" s="359" t="s">
        <v>443</v>
      </c>
      <c r="B56" s="440" t="s">
        <v>467</v>
      </c>
      <c r="C56" s="398">
        <v>3</v>
      </c>
      <c r="D56" s="398"/>
      <c r="E56" s="405"/>
      <c r="F56" s="398"/>
      <c r="G56" s="403">
        <v>4</v>
      </c>
      <c r="H56" s="359">
        <v>120</v>
      </c>
      <c r="I56" s="359">
        <v>46</v>
      </c>
      <c r="J56" s="398"/>
      <c r="K56" s="398"/>
      <c r="L56" s="398">
        <v>46</v>
      </c>
      <c r="M56" s="398">
        <v>74</v>
      </c>
      <c r="N56" s="373"/>
      <c r="O56" s="401"/>
      <c r="P56" s="441"/>
      <c r="Q56" s="442">
        <v>3</v>
      </c>
      <c r="R56" s="401"/>
      <c r="S56" s="401"/>
      <c r="T56" s="439"/>
      <c r="U56" s="439"/>
      <c r="V56" s="402"/>
      <c r="W56" s="407"/>
      <c r="X56" s="407"/>
      <c r="Y56" s="487"/>
      <c r="Z56" s="411"/>
      <c r="AA56" s="411"/>
      <c r="AB56" s="411"/>
      <c r="AC56" s="411"/>
      <c r="AD56" s="411"/>
      <c r="AE56" s="411"/>
      <c r="AF56" s="411"/>
      <c r="AG56" s="411"/>
      <c r="AH56" s="411"/>
      <c r="AI56" s="487"/>
      <c r="AJ56" s="411"/>
      <c r="AK56" s="411"/>
      <c r="AL56" s="411"/>
      <c r="AM56" s="411"/>
      <c r="AN56" s="411"/>
      <c r="AO56" s="411"/>
      <c r="AP56" s="411"/>
      <c r="AQ56" s="411"/>
      <c r="AR56" s="411"/>
      <c r="AS56" s="487"/>
      <c r="AT56" s="411"/>
      <c r="AU56" s="411"/>
      <c r="AV56" s="411"/>
      <c r="AW56" s="411"/>
      <c r="AX56" s="411"/>
      <c r="AY56" s="411"/>
      <c r="AZ56" s="411"/>
      <c r="BA56" s="411"/>
      <c r="BB56" s="411"/>
      <c r="BC56" s="487"/>
      <c r="BD56" s="411"/>
      <c r="BE56" s="411"/>
      <c r="BF56" s="411"/>
      <c r="BG56" s="411"/>
      <c r="BH56" s="411"/>
      <c r="BI56" s="411"/>
      <c r="BJ56" s="411"/>
      <c r="BK56" s="411"/>
      <c r="BL56" s="411"/>
      <c r="BM56" s="487"/>
      <c r="BN56" s="411"/>
      <c r="BO56" s="411"/>
      <c r="BP56" s="411"/>
      <c r="BQ56" s="411"/>
      <c r="BR56" s="411"/>
      <c r="BS56" s="411"/>
      <c r="BT56" s="411"/>
      <c r="BU56" s="411"/>
      <c r="BV56" s="493"/>
      <c r="BW56" s="471"/>
    </row>
    <row r="57" spans="1:75" s="255" customFormat="1" ht="20.25">
      <c r="A57" s="359" t="s">
        <v>464</v>
      </c>
      <c r="B57" s="397" t="s">
        <v>426</v>
      </c>
      <c r="C57" s="396"/>
      <c r="D57" s="396">
        <v>4</v>
      </c>
      <c r="E57" s="396"/>
      <c r="F57" s="396"/>
      <c r="G57" s="358">
        <v>7</v>
      </c>
      <c r="H57" s="359">
        <v>210</v>
      </c>
      <c r="I57" s="359">
        <v>96</v>
      </c>
      <c r="J57" s="359">
        <v>38</v>
      </c>
      <c r="K57" s="359"/>
      <c r="L57" s="359">
        <v>58</v>
      </c>
      <c r="M57" s="359">
        <v>114</v>
      </c>
      <c r="N57" s="396"/>
      <c r="O57" s="396"/>
      <c r="P57" s="396"/>
      <c r="Q57" s="359"/>
      <c r="R57" s="359">
        <v>5</v>
      </c>
      <c r="S57" s="359"/>
      <c r="T57" s="359"/>
      <c r="U57" s="359"/>
      <c r="V57" s="358"/>
      <c r="W57" s="359"/>
      <c r="X57" s="359"/>
      <c r="Y57" s="359"/>
      <c r="Z57" s="364"/>
      <c r="AA57" s="364"/>
      <c r="AB57" s="364"/>
      <c r="AC57" s="364"/>
      <c r="AD57" s="364"/>
      <c r="AE57" s="364"/>
      <c r="AF57" s="364"/>
      <c r="AG57" s="364"/>
      <c r="AH57" s="364"/>
      <c r="AI57" s="359"/>
      <c r="AJ57" s="364"/>
      <c r="AK57" s="364"/>
      <c r="AL57" s="364"/>
      <c r="AM57" s="364"/>
      <c r="AN57" s="364"/>
      <c r="AO57" s="364"/>
      <c r="AP57" s="364"/>
      <c r="AQ57" s="364"/>
      <c r="AR57" s="364"/>
      <c r="AS57" s="359"/>
      <c r="AT57" s="364"/>
      <c r="AU57" s="364"/>
      <c r="AV57" s="364"/>
      <c r="AW57" s="364"/>
      <c r="AX57" s="364"/>
      <c r="AY57" s="364"/>
      <c r="AZ57" s="364"/>
      <c r="BA57" s="364"/>
      <c r="BB57" s="364"/>
      <c r="BC57" s="359"/>
      <c r="BD57" s="364"/>
      <c r="BE57" s="364"/>
      <c r="BF57" s="364"/>
      <c r="BG57" s="364"/>
      <c r="BH57" s="364"/>
      <c r="BI57" s="364"/>
      <c r="BJ57" s="364"/>
      <c r="BK57" s="364"/>
      <c r="BL57" s="364"/>
      <c r="BM57" s="359"/>
      <c r="BN57" s="364"/>
      <c r="BO57" s="364"/>
      <c r="BP57" s="364"/>
      <c r="BQ57" s="364"/>
      <c r="BR57" s="364"/>
      <c r="BS57" s="364"/>
      <c r="BT57" s="364"/>
      <c r="BU57" s="364"/>
      <c r="BV57" s="359"/>
      <c r="BW57" s="472"/>
    </row>
    <row r="58" spans="1:75" s="255" customFormat="1" ht="20.25">
      <c r="A58" s="359" t="s">
        <v>465</v>
      </c>
      <c r="B58" s="397" t="s">
        <v>415</v>
      </c>
      <c r="C58" s="396"/>
      <c r="D58" s="396">
        <v>4</v>
      </c>
      <c r="E58" s="396"/>
      <c r="F58" s="396"/>
      <c r="G58" s="358">
        <v>7</v>
      </c>
      <c r="H58" s="359">
        <v>210</v>
      </c>
      <c r="I58" s="359">
        <v>96</v>
      </c>
      <c r="J58" s="359">
        <v>38</v>
      </c>
      <c r="K58" s="359"/>
      <c r="L58" s="359">
        <v>58</v>
      </c>
      <c r="M58" s="359">
        <v>114</v>
      </c>
      <c r="N58" s="396"/>
      <c r="O58" s="396"/>
      <c r="P58" s="396"/>
      <c r="Q58" s="359"/>
      <c r="R58" s="359">
        <v>5</v>
      </c>
      <c r="S58" s="359"/>
      <c r="T58" s="359"/>
      <c r="U58" s="359"/>
      <c r="V58" s="358"/>
      <c r="W58" s="359"/>
      <c r="X58" s="359"/>
      <c r="Y58" s="359"/>
      <c r="Z58" s="364"/>
      <c r="AA58" s="364"/>
      <c r="AB58" s="364"/>
      <c r="AC58" s="364"/>
      <c r="AD58" s="364"/>
      <c r="AE58" s="364"/>
      <c r="AF58" s="364"/>
      <c r="AG58" s="364"/>
      <c r="AH58" s="364"/>
      <c r="AI58" s="359"/>
      <c r="AJ58" s="364"/>
      <c r="AK58" s="364"/>
      <c r="AL58" s="364"/>
      <c r="AM58" s="364"/>
      <c r="AN58" s="364"/>
      <c r="AO58" s="364"/>
      <c r="AP58" s="364"/>
      <c r="AQ58" s="364"/>
      <c r="AR58" s="364"/>
      <c r="AS58" s="359"/>
      <c r="AT58" s="364"/>
      <c r="AU58" s="364"/>
      <c r="AV58" s="364"/>
      <c r="AW58" s="364"/>
      <c r="AX58" s="364"/>
      <c r="AY58" s="364"/>
      <c r="AZ58" s="364"/>
      <c r="BA58" s="364"/>
      <c r="BB58" s="364"/>
      <c r="BC58" s="359"/>
      <c r="BD58" s="364"/>
      <c r="BE58" s="364"/>
      <c r="BF58" s="364"/>
      <c r="BG58" s="364"/>
      <c r="BH58" s="364"/>
      <c r="BI58" s="364"/>
      <c r="BJ58" s="364"/>
      <c r="BK58" s="364"/>
      <c r="BL58" s="364"/>
      <c r="BM58" s="359"/>
      <c r="BN58" s="364"/>
      <c r="BO58" s="364"/>
      <c r="BP58" s="364"/>
      <c r="BQ58" s="364"/>
      <c r="BR58" s="364"/>
      <c r="BS58" s="364"/>
      <c r="BT58" s="364"/>
      <c r="BU58" s="364"/>
      <c r="BV58" s="359"/>
      <c r="BW58" s="472"/>
    </row>
    <row r="59" spans="1:75" s="255" customFormat="1" ht="15.75" customHeight="1">
      <c r="A59" s="359" t="s">
        <v>466</v>
      </c>
      <c r="B59" s="443" t="s">
        <v>333</v>
      </c>
      <c r="C59" s="359"/>
      <c r="D59" s="359">
        <v>4</v>
      </c>
      <c r="E59" s="359"/>
      <c r="F59" s="359"/>
      <c r="G59" s="359">
        <v>7</v>
      </c>
      <c r="H59" s="359">
        <v>210</v>
      </c>
      <c r="I59" s="359">
        <v>96</v>
      </c>
      <c r="J59" s="359">
        <v>38</v>
      </c>
      <c r="K59" s="359"/>
      <c r="L59" s="359">
        <v>58</v>
      </c>
      <c r="M59" s="359">
        <v>114</v>
      </c>
      <c r="N59" s="358"/>
      <c r="O59" s="359"/>
      <c r="P59" s="359"/>
      <c r="Q59" s="359"/>
      <c r="R59" s="359">
        <v>5</v>
      </c>
      <c r="S59" s="359"/>
      <c r="T59" s="359"/>
      <c r="U59" s="359"/>
      <c r="V59" s="358"/>
      <c r="W59" s="359"/>
      <c r="X59" s="359"/>
      <c r="Y59" s="359"/>
      <c r="Z59" s="364"/>
      <c r="AA59" s="364"/>
      <c r="AB59" s="364"/>
      <c r="AC59" s="364"/>
      <c r="AD59" s="364"/>
      <c r="AE59" s="364"/>
      <c r="AF59" s="364"/>
      <c r="AG59" s="364"/>
      <c r="AH59" s="364"/>
      <c r="AI59" s="359"/>
      <c r="AJ59" s="364"/>
      <c r="AK59" s="364"/>
      <c r="AL59" s="364"/>
      <c r="AM59" s="364"/>
      <c r="AN59" s="364"/>
      <c r="AO59" s="364"/>
      <c r="AP59" s="364"/>
      <c r="AQ59" s="364"/>
      <c r="AR59" s="364"/>
      <c r="AS59" s="359"/>
      <c r="AT59" s="364"/>
      <c r="AU59" s="364"/>
      <c r="AV59" s="364"/>
      <c r="AW59" s="364"/>
      <c r="AX59" s="364"/>
      <c r="AY59" s="364"/>
      <c r="AZ59" s="364"/>
      <c r="BA59" s="364"/>
      <c r="BB59" s="364"/>
      <c r="BC59" s="359"/>
      <c r="BD59" s="364"/>
      <c r="BE59" s="364"/>
      <c r="BF59" s="364"/>
      <c r="BG59" s="364"/>
      <c r="BH59" s="364"/>
      <c r="BI59" s="364"/>
      <c r="BJ59" s="364"/>
      <c r="BK59" s="364"/>
      <c r="BL59" s="364"/>
      <c r="BM59" s="359"/>
      <c r="BN59" s="364"/>
      <c r="BO59" s="364"/>
      <c r="BP59" s="364"/>
      <c r="BQ59" s="364"/>
      <c r="BR59" s="364"/>
      <c r="BS59" s="364"/>
      <c r="BT59" s="364"/>
      <c r="BU59" s="364"/>
      <c r="BV59" s="359"/>
      <c r="BW59" s="472"/>
    </row>
    <row r="60" spans="1:75" s="255" customFormat="1" ht="17.25" customHeight="1">
      <c r="A60" s="359" t="s">
        <v>382</v>
      </c>
      <c r="B60" s="443" t="s">
        <v>427</v>
      </c>
      <c r="C60" s="359"/>
      <c r="D60" s="396">
        <v>4</v>
      </c>
      <c r="E60" s="396"/>
      <c r="F60" s="396"/>
      <c r="G60" s="358">
        <v>7</v>
      </c>
      <c r="H60" s="359">
        <v>210</v>
      </c>
      <c r="I60" s="359">
        <v>96</v>
      </c>
      <c r="J60" s="359">
        <v>38</v>
      </c>
      <c r="K60" s="359"/>
      <c r="L60" s="359">
        <v>58</v>
      </c>
      <c r="M60" s="359">
        <v>114</v>
      </c>
      <c r="N60" s="396"/>
      <c r="O60" s="396"/>
      <c r="P60" s="359"/>
      <c r="Q60" s="359"/>
      <c r="R60" s="359">
        <v>5</v>
      </c>
      <c r="S60" s="359"/>
      <c r="T60" s="359"/>
      <c r="U60" s="359"/>
      <c r="V60" s="358"/>
      <c r="W60" s="359"/>
      <c r="X60" s="359"/>
      <c r="Y60" s="359"/>
      <c r="Z60" s="364"/>
      <c r="AA60" s="364"/>
      <c r="AB60" s="364"/>
      <c r="AC60" s="364"/>
      <c r="AD60" s="364"/>
      <c r="AE60" s="364"/>
      <c r="AF60" s="364"/>
      <c r="AG60" s="364"/>
      <c r="AH60" s="364"/>
      <c r="AI60" s="359"/>
      <c r="AJ60" s="364"/>
      <c r="AK60" s="364"/>
      <c r="AL60" s="364"/>
      <c r="AM60" s="364"/>
      <c r="AN60" s="364"/>
      <c r="AO60" s="364"/>
      <c r="AP60" s="364"/>
      <c r="AQ60" s="364"/>
      <c r="AR60" s="364"/>
      <c r="AS60" s="359"/>
      <c r="AT60" s="364"/>
      <c r="AU60" s="364"/>
      <c r="AV60" s="364"/>
      <c r="AW60" s="364"/>
      <c r="AX60" s="364"/>
      <c r="AY60" s="364"/>
      <c r="AZ60" s="364"/>
      <c r="BA60" s="364"/>
      <c r="BB60" s="364"/>
      <c r="BC60" s="359"/>
      <c r="BD60" s="364"/>
      <c r="BE60" s="364"/>
      <c r="BF60" s="364"/>
      <c r="BG60" s="364"/>
      <c r="BH60" s="364"/>
      <c r="BI60" s="364"/>
      <c r="BJ60" s="364"/>
      <c r="BK60" s="364"/>
      <c r="BL60" s="364"/>
      <c r="BM60" s="359"/>
      <c r="BN60" s="364"/>
      <c r="BO60" s="364"/>
      <c r="BP60" s="364"/>
      <c r="BQ60" s="364"/>
      <c r="BR60" s="364"/>
      <c r="BS60" s="364"/>
      <c r="BT60" s="364"/>
      <c r="BU60" s="364"/>
      <c r="BV60" s="359"/>
      <c r="BW60" s="472"/>
    </row>
    <row r="61" spans="1:75" s="255" customFormat="1" ht="20.25">
      <c r="A61" s="359" t="s">
        <v>383</v>
      </c>
      <c r="B61" s="397" t="s">
        <v>416</v>
      </c>
      <c r="C61" s="396">
        <v>5</v>
      </c>
      <c r="D61" s="396"/>
      <c r="E61" s="396"/>
      <c r="F61" s="396"/>
      <c r="G61" s="358">
        <v>4</v>
      </c>
      <c r="H61" s="359">
        <v>120</v>
      </c>
      <c r="I61" s="359">
        <v>52</v>
      </c>
      <c r="J61" s="396">
        <v>26</v>
      </c>
      <c r="K61" s="396"/>
      <c r="L61" s="396">
        <v>26</v>
      </c>
      <c r="M61" s="396">
        <v>68</v>
      </c>
      <c r="N61" s="396"/>
      <c r="O61" s="396"/>
      <c r="P61" s="396"/>
      <c r="Q61" s="359"/>
      <c r="R61" s="359"/>
      <c r="S61" s="359">
        <v>4</v>
      </c>
      <c r="T61" s="359"/>
      <c r="U61" s="359"/>
      <c r="V61" s="358"/>
      <c r="W61" s="359"/>
      <c r="X61" s="359"/>
      <c r="Y61" s="359"/>
      <c r="Z61" s="364"/>
      <c r="AA61" s="364"/>
      <c r="AB61" s="364"/>
      <c r="AC61" s="364"/>
      <c r="AD61" s="364"/>
      <c r="AE61" s="364"/>
      <c r="AF61" s="364"/>
      <c r="AG61" s="364"/>
      <c r="AH61" s="364"/>
      <c r="AI61" s="359"/>
      <c r="AJ61" s="364"/>
      <c r="AK61" s="364"/>
      <c r="AL61" s="364"/>
      <c r="AM61" s="364"/>
      <c r="AN61" s="364"/>
      <c r="AO61" s="364"/>
      <c r="AP61" s="364"/>
      <c r="AQ61" s="364"/>
      <c r="AR61" s="364"/>
      <c r="AS61" s="359"/>
      <c r="AT61" s="364"/>
      <c r="AU61" s="364"/>
      <c r="AV61" s="364"/>
      <c r="AW61" s="364"/>
      <c r="AX61" s="364"/>
      <c r="AY61" s="364"/>
      <c r="AZ61" s="364"/>
      <c r="BA61" s="364"/>
      <c r="BB61" s="364"/>
      <c r="BC61" s="359"/>
      <c r="BD61" s="364"/>
      <c r="BE61" s="364"/>
      <c r="BF61" s="364"/>
      <c r="BG61" s="364"/>
      <c r="BH61" s="364"/>
      <c r="BI61" s="364"/>
      <c r="BJ61" s="364"/>
      <c r="BK61" s="364"/>
      <c r="BL61" s="364"/>
      <c r="BM61" s="359"/>
      <c r="BN61" s="364"/>
      <c r="BO61" s="364"/>
      <c r="BP61" s="364"/>
      <c r="BQ61" s="364"/>
      <c r="BR61" s="364"/>
      <c r="BS61" s="364"/>
      <c r="BT61" s="364"/>
      <c r="BU61" s="364"/>
      <c r="BV61" s="359"/>
      <c r="BW61" s="472"/>
    </row>
    <row r="62" spans="1:75" s="255" customFormat="1" ht="20.25">
      <c r="A62" s="359" t="s">
        <v>384</v>
      </c>
      <c r="B62" s="397" t="s">
        <v>425</v>
      </c>
      <c r="C62" s="396">
        <v>5</v>
      </c>
      <c r="D62" s="396"/>
      <c r="E62" s="396"/>
      <c r="F62" s="396"/>
      <c r="G62" s="358">
        <v>4</v>
      </c>
      <c r="H62" s="359">
        <v>120</v>
      </c>
      <c r="I62" s="359">
        <v>52</v>
      </c>
      <c r="J62" s="396">
        <v>26</v>
      </c>
      <c r="K62" s="396"/>
      <c r="L62" s="396">
        <v>26</v>
      </c>
      <c r="M62" s="396">
        <v>68</v>
      </c>
      <c r="N62" s="396"/>
      <c r="O62" s="396"/>
      <c r="P62" s="396"/>
      <c r="Q62" s="359"/>
      <c r="R62" s="359"/>
      <c r="S62" s="359">
        <v>4</v>
      </c>
      <c r="T62" s="359"/>
      <c r="U62" s="359"/>
      <c r="V62" s="358"/>
      <c r="W62" s="359"/>
      <c r="X62" s="359"/>
      <c r="Y62" s="359"/>
      <c r="Z62" s="364"/>
      <c r="AA62" s="364"/>
      <c r="AB62" s="364"/>
      <c r="AC62" s="364"/>
      <c r="AD62" s="364"/>
      <c r="AE62" s="364"/>
      <c r="AF62" s="364"/>
      <c r="AG62" s="364"/>
      <c r="AH62" s="364"/>
      <c r="AI62" s="359"/>
      <c r="AJ62" s="364"/>
      <c r="AK62" s="364"/>
      <c r="AL62" s="364"/>
      <c r="AM62" s="364"/>
      <c r="AN62" s="364"/>
      <c r="AO62" s="364"/>
      <c r="AP62" s="364"/>
      <c r="AQ62" s="364"/>
      <c r="AR62" s="364"/>
      <c r="AS62" s="359"/>
      <c r="AT62" s="364"/>
      <c r="AU62" s="364"/>
      <c r="AV62" s="364"/>
      <c r="AW62" s="364"/>
      <c r="AX62" s="364"/>
      <c r="AY62" s="364"/>
      <c r="AZ62" s="364"/>
      <c r="BA62" s="364"/>
      <c r="BB62" s="364"/>
      <c r="BC62" s="359"/>
      <c r="BD62" s="364"/>
      <c r="BE62" s="364"/>
      <c r="BF62" s="364"/>
      <c r="BG62" s="364"/>
      <c r="BH62" s="364"/>
      <c r="BI62" s="364"/>
      <c r="BJ62" s="364"/>
      <c r="BK62" s="364"/>
      <c r="BL62" s="364"/>
      <c r="BM62" s="359"/>
      <c r="BN62" s="364"/>
      <c r="BO62" s="364"/>
      <c r="BP62" s="364"/>
      <c r="BQ62" s="364"/>
      <c r="BR62" s="364"/>
      <c r="BS62" s="364"/>
      <c r="BT62" s="364"/>
      <c r="BU62" s="364"/>
      <c r="BV62" s="359"/>
      <c r="BW62" s="472"/>
    </row>
    <row r="63" spans="1:75" s="255" customFormat="1" ht="25.5" customHeight="1">
      <c r="A63" s="359" t="s">
        <v>432</v>
      </c>
      <c r="B63" s="397" t="s">
        <v>358</v>
      </c>
      <c r="C63" s="359"/>
      <c r="D63" s="359">
        <v>6</v>
      </c>
      <c r="E63" s="359"/>
      <c r="F63" s="359"/>
      <c r="G63" s="359">
        <v>5</v>
      </c>
      <c r="H63" s="359">
        <v>150</v>
      </c>
      <c r="I63" s="359">
        <v>68</v>
      </c>
      <c r="J63" s="359">
        <v>34</v>
      </c>
      <c r="K63" s="359"/>
      <c r="L63" s="359">
        <v>34</v>
      </c>
      <c r="M63" s="359">
        <v>82</v>
      </c>
      <c r="N63" s="358"/>
      <c r="O63" s="359"/>
      <c r="P63" s="359"/>
      <c r="Q63" s="359"/>
      <c r="R63" s="359"/>
      <c r="S63" s="359"/>
      <c r="T63" s="359">
        <v>4</v>
      </c>
      <c r="U63" s="359"/>
      <c r="V63" s="358"/>
      <c r="W63" s="359"/>
      <c r="X63" s="359"/>
      <c r="Y63" s="359"/>
      <c r="Z63" s="364"/>
      <c r="AA63" s="364"/>
      <c r="AB63" s="364"/>
      <c r="AC63" s="364"/>
      <c r="AD63" s="364"/>
      <c r="AE63" s="364"/>
      <c r="AF63" s="364"/>
      <c r="AG63" s="364"/>
      <c r="AH63" s="364"/>
      <c r="AI63" s="359"/>
      <c r="AJ63" s="364"/>
      <c r="AK63" s="364"/>
      <c r="AL63" s="364"/>
      <c r="AM63" s="364"/>
      <c r="AN63" s="364"/>
      <c r="AO63" s="364"/>
      <c r="AP63" s="364"/>
      <c r="AQ63" s="364"/>
      <c r="AR63" s="364"/>
      <c r="AS63" s="359"/>
      <c r="AT63" s="364"/>
      <c r="AU63" s="364"/>
      <c r="AV63" s="364"/>
      <c r="AW63" s="364"/>
      <c r="AX63" s="364"/>
      <c r="AY63" s="364"/>
      <c r="AZ63" s="364"/>
      <c r="BA63" s="364"/>
      <c r="BB63" s="364"/>
      <c r="BC63" s="359"/>
      <c r="BD63" s="364"/>
      <c r="BE63" s="364"/>
      <c r="BF63" s="364"/>
      <c r="BG63" s="364"/>
      <c r="BH63" s="364"/>
      <c r="BI63" s="364"/>
      <c r="BJ63" s="364"/>
      <c r="BK63" s="364"/>
      <c r="BL63" s="364"/>
      <c r="BM63" s="359"/>
      <c r="BN63" s="364"/>
      <c r="BO63" s="364"/>
      <c r="BP63" s="364"/>
      <c r="BQ63" s="364"/>
      <c r="BR63" s="364"/>
      <c r="BS63" s="364"/>
      <c r="BT63" s="364"/>
      <c r="BU63" s="364"/>
      <c r="BV63" s="359"/>
      <c r="BW63" s="472"/>
    </row>
    <row r="64" spans="1:75" s="255" customFormat="1" ht="41.25" customHeight="1">
      <c r="A64" s="359" t="s">
        <v>431</v>
      </c>
      <c r="B64" s="397" t="s">
        <v>332</v>
      </c>
      <c r="C64" s="359"/>
      <c r="D64" s="359">
        <v>6</v>
      </c>
      <c r="E64" s="359"/>
      <c r="F64" s="359"/>
      <c r="G64" s="359">
        <v>5</v>
      </c>
      <c r="H64" s="359">
        <v>150</v>
      </c>
      <c r="I64" s="359">
        <v>68</v>
      </c>
      <c r="J64" s="359">
        <v>34</v>
      </c>
      <c r="K64" s="359"/>
      <c r="L64" s="359">
        <v>34</v>
      </c>
      <c r="M64" s="359">
        <v>82</v>
      </c>
      <c r="N64" s="358"/>
      <c r="O64" s="359"/>
      <c r="P64" s="359"/>
      <c r="Q64" s="359"/>
      <c r="R64" s="359"/>
      <c r="S64" s="359"/>
      <c r="T64" s="359">
        <v>4</v>
      </c>
      <c r="U64" s="359"/>
      <c r="V64" s="358"/>
      <c r="W64" s="359"/>
      <c r="X64" s="359"/>
      <c r="Y64" s="359"/>
      <c r="Z64" s="364"/>
      <c r="AA64" s="364"/>
      <c r="AB64" s="364"/>
      <c r="AC64" s="364"/>
      <c r="AD64" s="364"/>
      <c r="AE64" s="364"/>
      <c r="AF64" s="364"/>
      <c r="AG64" s="364"/>
      <c r="AH64" s="364"/>
      <c r="AI64" s="359"/>
      <c r="AJ64" s="364"/>
      <c r="AK64" s="364"/>
      <c r="AL64" s="364"/>
      <c r="AM64" s="364"/>
      <c r="AN64" s="364"/>
      <c r="AO64" s="364"/>
      <c r="AP64" s="364"/>
      <c r="AQ64" s="364"/>
      <c r="AR64" s="364"/>
      <c r="AS64" s="359"/>
      <c r="AT64" s="364"/>
      <c r="AU64" s="364"/>
      <c r="AV64" s="364"/>
      <c r="AW64" s="364"/>
      <c r="AX64" s="364"/>
      <c r="AY64" s="364"/>
      <c r="AZ64" s="364"/>
      <c r="BA64" s="364"/>
      <c r="BB64" s="364"/>
      <c r="BC64" s="359"/>
      <c r="BD64" s="364"/>
      <c r="BE64" s="364"/>
      <c r="BF64" s="364"/>
      <c r="BG64" s="364"/>
      <c r="BH64" s="364"/>
      <c r="BI64" s="364"/>
      <c r="BJ64" s="364"/>
      <c r="BK64" s="364"/>
      <c r="BL64" s="364"/>
      <c r="BM64" s="359"/>
      <c r="BN64" s="364"/>
      <c r="BO64" s="364"/>
      <c r="BP64" s="364"/>
      <c r="BQ64" s="364"/>
      <c r="BR64" s="364"/>
      <c r="BS64" s="364"/>
      <c r="BT64" s="364"/>
      <c r="BU64" s="364"/>
      <c r="BV64" s="359"/>
      <c r="BW64" s="472"/>
    </row>
    <row r="65" spans="1:75" s="255" customFormat="1" ht="41.25" customHeight="1">
      <c r="A65" s="359" t="s">
        <v>433</v>
      </c>
      <c r="B65" s="397" t="s">
        <v>331</v>
      </c>
      <c r="C65" s="359"/>
      <c r="D65" s="359">
        <v>6</v>
      </c>
      <c r="E65" s="359"/>
      <c r="F65" s="359"/>
      <c r="G65" s="359">
        <v>5</v>
      </c>
      <c r="H65" s="359">
        <v>150</v>
      </c>
      <c r="I65" s="359">
        <v>68</v>
      </c>
      <c r="J65" s="359">
        <v>34</v>
      </c>
      <c r="K65" s="359"/>
      <c r="L65" s="359">
        <v>34</v>
      </c>
      <c r="M65" s="359">
        <v>82</v>
      </c>
      <c r="N65" s="358"/>
      <c r="O65" s="359"/>
      <c r="P65" s="359"/>
      <c r="Q65" s="359"/>
      <c r="R65" s="359"/>
      <c r="S65" s="359"/>
      <c r="T65" s="359">
        <v>4</v>
      </c>
      <c r="U65" s="359"/>
      <c r="V65" s="358"/>
      <c r="W65" s="359"/>
      <c r="X65" s="359"/>
      <c r="Y65" s="359"/>
      <c r="Z65" s="364"/>
      <c r="AA65" s="364"/>
      <c r="AB65" s="364"/>
      <c r="AC65" s="364"/>
      <c r="AD65" s="364"/>
      <c r="AE65" s="364"/>
      <c r="AF65" s="364"/>
      <c r="AG65" s="364"/>
      <c r="AH65" s="364"/>
      <c r="AI65" s="359"/>
      <c r="AJ65" s="364"/>
      <c r="AK65" s="364"/>
      <c r="AL65" s="364"/>
      <c r="AM65" s="364"/>
      <c r="AN65" s="364"/>
      <c r="AO65" s="364"/>
      <c r="AP65" s="364"/>
      <c r="AQ65" s="364"/>
      <c r="AR65" s="364"/>
      <c r="AS65" s="359"/>
      <c r="AT65" s="364"/>
      <c r="AU65" s="364"/>
      <c r="AV65" s="364"/>
      <c r="AW65" s="364"/>
      <c r="AX65" s="364"/>
      <c r="AY65" s="364"/>
      <c r="AZ65" s="364"/>
      <c r="BA65" s="364"/>
      <c r="BB65" s="364"/>
      <c r="BC65" s="359"/>
      <c r="BD65" s="364"/>
      <c r="BE65" s="364"/>
      <c r="BF65" s="364"/>
      <c r="BG65" s="364"/>
      <c r="BH65" s="364"/>
      <c r="BI65" s="364"/>
      <c r="BJ65" s="364"/>
      <c r="BK65" s="364"/>
      <c r="BL65" s="364"/>
      <c r="BM65" s="359"/>
      <c r="BN65" s="364"/>
      <c r="BO65" s="364"/>
      <c r="BP65" s="364"/>
      <c r="BQ65" s="364"/>
      <c r="BR65" s="364"/>
      <c r="BS65" s="364"/>
      <c r="BT65" s="364"/>
      <c r="BU65" s="364"/>
      <c r="BV65" s="359"/>
      <c r="BW65" s="472"/>
    </row>
    <row r="66" spans="1:75" s="255" customFormat="1" ht="20.25">
      <c r="A66" s="359" t="s">
        <v>434</v>
      </c>
      <c r="B66" s="397" t="s">
        <v>360</v>
      </c>
      <c r="C66" s="359"/>
      <c r="D66" s="359">
        <v>6</v>
      </c>
      <c r="E66" s="359"/>
      <c r="F66" s="359"/>
      <c r="G66" s="359">
        <v>5</v>
      </c>
      <c r="H66" s="359">
        <v>150</v>
      </c>
      <c r="I66" s="359">
        <v>68</v>
      </c>
      <c r="J66" s="359">
        <v>34</v>
      </c>
      <c r="K66" s="359"/>
      <c r="L66" s="359">
        <v>34</v>
      </c>
      <c r="M66" s="359">
        <v>82</v>
      </c>
      <c r="N66" s="358"/>
      <c r="O66" s="359"/>
      <c r="P66" s="359"/>
      <c r="Q66" s="359"/>
      <c r="R66" s="359"/>
      <c r="S66" s="359"/>
      <c r="T66" s="359">
        <v>4</v>
      </c>
      <c r="U66" s="359"/>
      <c r="V66" s="358"/>
      <c r="W66" s="359"/>
      <c r="X66" s="359"/>
      <c r="Y66" s="359"/>
      <c r="Z66" s="364"/>
      <c r="AA66" s="364"/>
      <c r="AB66" s="364"/>
      <c r="AC66" s="364"/>
      <c r="AD66" s="364"/>
      <c r="AE66" s="364"/>
      <c r="AF66" s="364"/>
      <c r="AG66" s="364"/>
      <c r="AH66" s="364"/>
      <c r="AI66" s="359"/>
      <c r="AJ66" s="364"/>
      <c r="AK66" s="364"/>
      <c r="AL66" s="364"/>
      <c r="AM66" s="364"/>
      <c r="AN66" s="364"/>
      <c r="AO66" s="364"/>
      <c r="AP66" s="364"/>
      <c r="AQ66" s="364"/>
      <c r="AR66" s="364"/>
      <c r="AS66" s="359"/>
      <c r="AT66" s="364"/>
      <c r="AU66" s="364"/>
      <c r="AV66" s="364"/>
      <c r="AW66" s="364"/>
      <c r="AX66" s="364"/>
      <c r="AY66" s="364"/>
      <c r="AZ66" s="364"/>
      <c r="BA66" s="364"/>
      <c r="BB66" s="364"/>
      <c r="BC66" s="359"/>
      <c r="BD66" s="364"/>
      <c r="BE66" s="364"/>
      <c r="BF66" s="364"/>
      <c r="BG66" s="364"/>
      <c r="BH66" s="364"/>
      <c r="BI66" s="364"/>
      <c r="BJ66" s="364"/>
      <c r="BK66" s="364"/>
      <c r="BL66" s="364"/>
      <c r="BM66" s="359"/>
      <c r="BN66" s="364"/>
      <c r="BO66" s="364"/>
      <c r="BP66" s="364"/>
      <c r="BQ66" s="364"/>
      <c r="BR66" s="364"/>
      <c r="BS66" s="364"/>
      <c r="BT66" s="364"/>
      <c r="BU66" s="364"/>
      <c r="BV66" s="359"/>
      <c r="BW66" s="472"/>
    </row>
    <row r="67" spans="1:75" s="255" customFormat="1" ht="40.5">
      <c r="A67" s="359" t="s">
        <v>435</v>
      </c>
      <c r="B67" s="443" t="s">
        <v>336</v>
      </c>
      <c r="C67" s="359"/>
      <c r="D67" s="398">
        <v>7</v>
      </c>
      <c r="E67" s="403"/>
      <c r="F67" s="403"/>
      <c r="G67" s="403">
        <v>4</v>
      </c>
      <c r="H67" s="359">
        <v>120</v>
      </c>
      <c r="I67" s="359">
        <v>60</v>
      </c>
      <c r="J67" s="444">
        <v>30</v>
      </c>
      <c r="K67" s="445"/>
      <c r="L67" s="401">
        <v>30</v>
      </c>
      <c r="M67" s="446">
        <v>60</v>
      </c>
      <c r="N67" s="445"/>
      <c r="O67" s="447"/>
      <c r="P67" s="448"/>
      <c r="Q67" s="398"/>
      <c r="R67" s="398"/>
      <c r="S67" s="398"/>
      <c r="T67" s="449"/>
      <c r="U67" s="410">
        <v>4</v>
      </c>
      <c r="V67" s="433"/>
      <c r="W67" s="359"/>
      <c r="X67" s="359"/>
      <c r="Y67" s="359"/>
      <c r="Z67" s="364"/>
      <c r="AA67" s="364"/>
      <c r="AB67" s="364"/>
      <c r="AC67" s="364"/>
      <c r="AD67" s="364"/>
      <c r="AE67" s="364"/>
      <c r="AF67" s="364"/>
      <c r="AG67" s="364"/>
      <c r="AH67" s="364"/>
      <c r="AI67" s="359"/>
      <c r="AJ67" s="364"/>
      <c r="AK67" s="364"/>
      <c r="AL67" s="364"/>
      <c r="AM67" s="364"/>
      <c r="AN67" s="364"/>
      <c r="AO67" s="364"/>
      <c r="AP67" s="364"/>
      <c r="AQ67" s="364"/>
      <c r="AR67" s="364"/>
      <c r="AS67" s="359"/>
      <c r="AT67" s="364"/>
      <c r="AU67" s="364"/>
      <c r="AV67" s="364"/>
      <c r="AW67" s="364"/>
      <c r="AX67" s="364"/>
      <c r="AY67" s="364"/>
      <c r="AZ67" s="364"/>
      <c r="BA67" s="364"/>
      <c r="BB67" s="364"/>
      <c r="BC67" s="359"/>
      <c r="BD67" s="364"/>
      <c r="BE67" s="364"/>
      <c r="BF67" s="364"/>
      <c r="BG67" s="364"/>
      <c r="BH67" s="364"/>
      <c r="BI67" s="364"/>
      <c r="BJ67" s="364"/>
      <c r="BK67" s="364"/>
      <c r="BL67" s="364"/>
      <c r="BM67" s="359"/>
      <c r="BN67" s="364"/>
      <c r="BO67" s="364"/>
      <c r="BP67" s="364"/>
      <c r="BQ67" s="364"/>
      <c r="BR67" s="364"/>
      <c r="BS67" s="364"/>
      <c r="BT67" s="364"/>
      <c r="BU67" s="364"/>
      <c r="BV67" s="359"/>
      <c r="BW67" s="472"/>
    </row>
    <row r="68" spans="1:75" s="251" customFormat="1" ht="20.25">
      <c r="A68" s="359" t="s">
        <v>436</v>
      </c>
      <c r="B68" s="399" t="s">
        <v>355</v>
      </c>
      <c r="C68" s="398"/>
      <c r="D68" s="398">
        <v>7</v>
      </c>
      <c r="E68" s="403"/>
      <c r="F68" s="403"/>
      <c r="G68" s="403">
        <v>4</v>
      </c>
      <c r="H68" s="359">
        <v>120</v>
      </c>
      <c r="I68" s="359">
        <v>60</v>
      </c>
      <c r="J68" s="444">
        <v>30</v>
      </c>
      <c r="K68" s="445"/>
      <c r="L68" s="401">
        <v>30</v>
      </c>
      <c r="M68" s="446">
        <v>60</v>
      </c>
      <c r="N68" s="445"/>
      <c r="O68" s="447"/>
      <c r="P68" s="448"/>
      <c r="Q68" s="398"/>
      <c r="R68" s="398"/>
      <c r="S68" s="398"/>
      <c r="T68" s="449"/>
      <c r="U68" s="410">
        <v>4</v>
      </c>
      <c r="V68" s="450"/>
      <c r="W68" s="407"/>
      <c r="X68" s="407"/>
      <c r="Y68" s="487"/>
      <c r="Z68" s="365"/>
      <c r="AA68" s="365"/>
      <c r="AB68" s="365"/>
      <c r="AC68" s="365"/>
      <c r="AD68" s="365"/>
      <c r="AE68" s="365"/>
      <c r="AF68" s="365"/>
      <c r="AG68" s="365"/>
      <c r="AH68" s="365"/>
      <c r="AI68" s="487"/>
      <c r="AJ68" s="362"/>
      <c r="AK68" s="362"/>
      <c r="AL68" s="362"/>
      <c r="AM68" s="362"/>
      <c r="AN68" s="362"/>
      <c r="AO68" s="362"/>
      <c r="AP68" s="362"/>
      <c r="AQ68" s="362"/>
      <c r="AR68" s="362"/>
      <c r="AS68" s="487"/>
      <c r="AT68" s="362"/>
      <c r="AU68" s="362"/>
      <c r="AV68" s="362"/>
      <c r="AW68" s="362"/>
      <c r="AX68" s="362"/>
      <c r="AY68" s="362"/>
      <c r="AZ68" s="362"/>
      <c r="BA68" s="362"/>
      <c r="BB68" s="362"/>
      <c r="BC68" s="487"/>
      <c r="BD68" s="362"/>
      <c r="BE68" s="362"/>
      <c r="BF68" s="362"/>
      <c r="BG68" s="362"/>
      <c r="BH68" s="362"/>
      <c r="BI68" s="362"/>
      <c r="BJ68" s="362"/>
      <c r="BK68" s="362"/>
      <c r="BL68" s="362"/>
      <c r="BM68" s="487"/>
      <c r="BN68" s="362"/>
      <c r="BO68" s="362"/>
      <c r="BP68" s="362"/>
      <c r="BQ68" s="362"/>
      <c r="BR68" s="362"/>
      <c r="BS68" s="362"/>
      <c r="BT68" s="362"/>
      <c r="BU68" s="363"/>
      <c r="BV68" s="364"/>
      <c r="BW68" s="223"/>
    </row>
    <row r="69" spans="1:75" s="255" customFormat="1" ht="41.25" customHeight="1">
      <c r="A69" s="359" t="s">
        <v>437</v>
      </c>
      <c r="B69" s="397" t="s">
        <v>356</v>
      </c>
      <c r="C69" s="359"/>
      <c r="D69" s="359">
        <v>7</v>
      </c>
      <c r="E69" s="359"/>
      <c r="F69" s="359"/>
      <c r="G69" s="359">
        <v>4</v>
      </c>
      <c r="H69" s="359">
        <v>120</v>
      </c>
      <c r="I69" s="359">
        <v>60</v>
      </c>
      <c r="J69" s="444">
        <v>30</v>
      </c>
      <c r="K69" s="445"/>
      <c r="L69" s="401">
        <v>30</v>
      </c>
      <c r="M69" s="446">
        <v>60</v>
      </c>
      <c r="N69" s="358"/>
      <c r="O69" s="359"/>
      <c r="P69" s="359"/>
      <c r="Q69" s="359"/>
      <c r="R69" s="359"/>
      <c r="S69" s="359"/>
      <c r="T69" s="359"/>
      <c r="U69" s="359">
        <v>4</v>
      </c>
      <c r="V69" s="358"/>
      <c r="W69" s="359"/>
      <c r="X69" s="359"/>
      <c r="Y69" s="359"/>
      <c r="Z69" s="364"/>
      <c r="AA69" s="364"/>
      <c r="AB69" s="364"/>
      <c r="AC69" s="364"/>
      <c r="AD69" s="364"/>
      <c r="AE69" s="364"/>
      <c r="AF69" s="364"/>
      <c r="AG69" s="364"/>
      <c r="AH69" s="364"/>
      <c r="AI69" s="359"/>
      <c r="AJ69" s="364"/>
      <c r="AK69" s="364"/>
      <c r="AL69" s="364"/>
      <c r="AM69" s="364"/>
      <c r="AN69" s="364"/>
      <c r="AO69" s="364"/>
      <c r="AP69" s="364"/>
      <c r="AQ69" s="364"/>
      <c r="AR69" s="364"/>
      <c r="AS69" s="359"/>
      <c r="AT69" s="364"/>
      <c r="AU69" s="364"/>
      <c r="AV69" s="364"/>
      <c r="AW69" s="364"/>
      <c r="AX69" s="364"/>
      <c r="AY69" s="364"/>
      <c r="AZ69" s="364"/>
      <c r="BA69" s="364"/>
      <c r="BB69" s="364"/>
      <c r="BC69" s="359"/>
      <c r="BD69" s="364"/>
      <c r="BE69" s="364"/>
      <c r="BF69" s="364"/>
      <c r="BG69" s="364"/>
      <c r="BH69" s="364"/>
      <c r="BI69" s="364"/>
      <c r="BJ69" s="364"/>
      <c r="BK69" s="364"/>
      <c r="BL69" s="364"/>
      <c r="BM69" s="359"/>
      <c r="BN69" s="364"/>
      <c r="BO69" s="364"/>
      <c r="BP69" s="364"/>
      <c r="BQ69" s="364"/>
      <c r="BR69" s="364"/>
      <c r="BS69" s="364"/>
      <c r="BT69" s="364"/>
      <c r="BU69" s="364"/>
      <c r="BV69" s="359"/>
      <c r="BW69" s="472"/>
    </row>
    <row r="70" spans="1:75" s="255" customFormat="1" ht="20.25">
      <c r="A70" s="359" t="s">
        <v>438</v>
      </c>
      <c r="B70" s="397" t="s">
        <v>357</v>
      </c>
      <c r="C70" s="359"/>
      <c r="D70" s="359">
        <v>7</v>
      </c>
      <c r="E70" s="359"/>
      <c r="F70" s="359"/>
      <c r="G70" s="359">
        <v>4</v>
      </c>
      <c r="H70" s="359">
        <v>120</v>
      </c>
      <c r="I70" s="359">
        <v>60</v>
      </c>
      <c r="J70" s="444">
        <v>30</v>
      </c>
      <c r="K70" s="445"/>
      <c r="L70" s="401">
        <v>30</v>
      </c>
      <c r="M70" s="446">
        <v>60</v>
      </c>
      <c r="N70" s="358"/>
      <c r="O70" s="359"/>
      <c r="P70" s="359"/>
      <c r="Q70" s="359"/>
      <c r="R70" s="359"/>
      <c r="S70" s="359"/>
      <c r="T70" s="359"/>
      <c r="U70" s="359">
        <v>4</v>
      </c>
      <c r="V70" s="358"/>
      <c r="W70" s="359"/>
      <c r="X70" s="359"/>
      <c r="Y70" s="359"/>
      <c r="Z70" s="364"/>
      <c r="AA70" s="364"/>
      <c r="AB70" s="364"/>
      <c r="AC70" s="364"/>
      <c r="AD70" s="364"/>
      <c r="AE70" s="364"/>
      <c r="AF70" s="364"/>
      <c r="AG70" s="364"/>
      <c r="AH70" s="364"/>
      <c r="AI70" s="359"/>
      <c r="AJ70" s="364"/>
      <c r="AK70" s="364"/>
      <c r="AL70" s="364"/>
      <c r="AM70" s="364"/>
      <c r="AN70" s="364"/>
      <c r="AO70" s="364"/>
      <c r="AP70" s="364"/>
      <c r="AQ70" s="364"/>
      <c r="AR70" s="364"/>
      <c r="AS70" s="359"/>
      <c r="AT70" s="364"/>
      <c r="AU70" s="364"/>
      <c r="AV70" s="364"/>
      <c r="AW70" s="364"/>
      <c r="AX70" s="364"/>
      <c r="AY70" s="364"/>
      <c r="AZ70" s="364"/>
      <c r="BA70" s="364"/>
      <c r="BB70" s="364"/>
      <c r="BC70" s="359"/>
      <c r="BD70" s="364"/>
      <c r="BE70" s="364"/>
      <c r="BF70" s="364"/>
      <c r="BG70" s="364"/>
      <c r="BH70" s="364"/>
      <c r="BI70" s="364"/>
      <c r="BJ70" s="364"/>
      <c r="BK70" s="364"/>
      <c r="BL70" s="364"/>
      <c r="BM70" s="359"/>
      <c r="BN70" s="364"/>
      <c r="BO70" s="364"/>
      <c r="BP70" s="364"/>
      <c r="BQ70" s="364"/>
      <c r="BR70" s="364"/>
      <c r="BS70" s="364"/>
      <c r="BT70" s="364"/>
      <c r="BU70" s="364"/>
      <c r="BV70" s="359"/>
      <c r="BW70" s="472"/>
    </row>
    <row r="71" spans="1:75" s="255" customFormat="1" ht="20.25">
      <c r="A71" s="359" t="s">
        <v>439</v>
      </c>
      <c r="B71" s="443" t="s">
        <v>330</v>
      </c>
      <c r="C71" s="359"/>
      <c r="D71" s="359">
        <v>8</v>
      </c>
      <c r="E71" s="359"/>
      <c r="F71" s="359"/>
      <c r="G71" s="359">
        <v>6</v>
      </c>
      <c r="H71" s="359">
        <v>180</v>
      </c>
      <c r="I71" s="359">
        <v>66</v>
      </c>
      <c r="J71" s="359">
        <v>28</v>
      </c>
      <c r="K71" s="359"/>
      <c r="L71" s="359">
        <v>38</v>
      </c>
      <c r="M71" s="359">
        <v>114</v>
      </c>
      <c r="N71" s="451"/>
      <c r="O71" s="359"/>
      <c r="P71" s="359"/>
      <c r="Q71" s="359"/>
      <c r="R71" s="359"/>
      <c r="S71" s="359"/>
      <c r="T71" s="359"/>
      <c r="U71" s="359"/>
      <c r="V71" s="358"/>
      <c r="W71" s="359"/>
      <c r="X71" s="359"/>
      <c r="Y71" s="359"/>
      <c r="Z71" s="364"/>
      <c r="AA71" s="364"/>
      <c r="AB71" s="364"/>
      <c r="AC71" s="364"/>
      <c r="AD71" s="364"/>
      <c r="AE71" s="364"/>
      <c r="AF71" s="364"/>
      <c r="AG71" s="364"/>
      <c r="AH71" s="364"/>
      <c r="AI71" s="359"/>
      <c r="AJ71" s="364"/>
      <c r="AK71" s="364"/>
      <c r="AL71" s="364"/>
      <c r="AM71" s="364"/>
      <c r="AN71" s="364"/>
      <c r="AO71" s="364"/>
      <c r="AP71" s="364"/>
      <c r="AQ71" s="364"/>
      <c r="AR71" s="364"/>
      <c r="AS71" s="359"/>
      <c r="AT71" s="364"/>
      <c r="AU71" s="364"/>
      <c r="AV71" s="364"/>
      <c r="AW71" s="364"/>
      <c r="AX71" s="364"/>
      <c r="AY71" s="364"/>
      <c r="AZ71" s="364"/>
      <c r="BA71" s="364"/>
      <c r="BB71" s="364"/>
      <c r="BC71" s="359"/>
      <c r="BD71" s="364"/>
      <c r="BE71" s="364"/>
      <c r="BF71" s="364"/>
      <c r="BG71" s="364"/>
      <c r="BH71" s="364"/>
      <c r="BI71" s="364"/>
      <c r="BJ71" s="364"/>
      <c r="BK71" s="364"/>
      <c r="BL71" s="364"/>
      <c r="BM71" s="359"/>
      <c r="BN71" s="364"/>
      <c r="BO71" s="364"/>
      <c r="BP71" s="364"/>
      <c r="BQ71" s="364"/>
      <c r="BR71" s="364"/>
      <c r="BS71" s="364"/>
      <c r="BT71" s="364"/>
      <c r="BU71" s="364"/>
      <c r="BV71" s="359">
        <v>5</v>
      </c>
      <c r="BW71" s="472"/>
    </row>
    <row r="72" spans="1:75" s="255" customFormat="1" ht="39" customHeight="1">
      <c r="A72" s="359" t="s">
        <v>440</v>
      </c>
      <c r="B72" s="443" t="s">
        <v>359</v>
      </c>
      <c r="C72" s="359"/>
      <c r="D72" s="359">
        <v>8</v>
      </c>
      <c r="E72" s="359"/>
      <c r="F72" s="359"/>
      <c r="G72" s="359">
        <v>6</v>
      </c>
      <c r="H72" s="359">
        <v>180</v>
      </c>
      <c r="I72" s="359">
        <v>66</v>
      </c>
      <c r="J72" s="359">
        <v>28</v>
      </c>
      <c r="K72" s="359"/>
      <c r="L72" s="359">
        <v>38</v>
      </c>
      <c r="M72" s="359">
        <v>114</v>
      </c>
      <c r="N72" s="451"/>
      <c r="O72" s="359"/>
      <c r="P72" s="359"/>
      <c r="Q72" s="359"/>
      <c r="R72" s="359"/>
      <c r="S72" s="359"/>
      <c r="T72" s="359"/>
      <c r="U72" s="359"/>
      <c r="V72" s="358"/>
      <c r="W72" s="359"/>
      <c r="X72" s="359"/>
      <c r="Y72" s="359"/>
      <c r="Z72" s="364"/>
      <c r="AA72" s="364"/>
      <c r="AB72" s="364"/>
      <c r="AC72" s="364"/>
      <c r="AD72" s="364"/>
      <c r="AE72" s="364"/>
      <c r="AF72" s="364"/>
      <c r="AG72" s="364"/>
      <c r="AH72" s="364"/>
      <c r="AI72" s="359"/>
      <c r="AJ72" s="364"/>
      <c r="AK72" s="364"/>
      <c r="AL72" s="364"/>
      <c r="AM72" s="364"/>
      <c r="AN72" s="364"/>
      <c r="AO72" s="364"/>
      <c r="AP72" s="364"/>
      <c r="AQ72" s="364"/>
      <c r="AR72" s="364"/>
      <c r="AS72" s="359"/>
      <c r="AT72" s="364"/>
      <c r="AU72" s="364"/>
      <c r="AV72" s="364"/>
      <c r="AW72" s="364"/>
      <c r="AX72" s="364"/>
      <c r="AY72" s="364"/>
      <c r="AZ72" s="364"/>
      <c r="BA72" s="364"/>
      <c r="BB72" s="364"/>
      <c r="BC72" s="359"/>
      <c r="BD72" s="364"/>
      <c r="BE72" s="364"/>
      <c r="BF72" s="364"/>
      <c r="BG72" s="364"/>
      <c r="BH72" s="364"/>
      <c r="BI72" s="364"/>
      <c r="BJ72" s="364"/>
      <c r="BK72" s="364"/>
      <c r="BL72" s="364"/>
      <c r="BM72" s="359"/>
      <c r="BN72" s="364"/>
      <c r="BO72" s="364"/>
      <c r="BP72" s="364"/>
      <c r="BQ72" s="364"/>
      <c r="BR72" s="364"/>
      <c r="BS72" s="364"/>
      <c r="BT72" s="364"/>
      <c r="BU72" s="364"/>
      <c r="BV72" s="359">
        <v>5</v>
      </c>
      <c r="BW72" s="472"/>
    </row>
    <row r="73" spans="1:75" s="255" customFormat="1" ht="20.25">
      <c r="A73" s="359" t="s">
        <v>469</v>
      </c>
      <c r="B73" s="397" t="s">
        <v>337</v>
      </c>
      <c r="C73" s="359">
        <v>8</v>
      </c>
      <c r="D73" s="359"/>
      <c r="E73" s="359"/>
      <c r="F73" s="359"/>
      <c r="G73" s="359">
        <v>6</v>
      </c>
      <c r="H73" s="359">
        <v>180</v>
      </c>
      <c r="I73" s="359">
        <v>66</v>
      </c>
      <c r="J73" s="359">
        <v>28</v>
      </c>
      <c r="K73" s="359"/>
      <c r="L73" s="359">
        <v>38</v>
      </c>
      <c r="M73" s="359">
        <v>114</v>
      </c>
      <c r="N73" s="358"/>
      <c r="O73" s="359"/>
      <c r="P73" s="359"/>
      <c r="Q73" s="359"/>
      <c r="R73" s="359"/>
      <c r="S73" s="359"/>
      <c r="T73" s="359"/>
      <c r="U73" s="359"/>
      <c r="V73" s="358"/>
      <c r="W73" s="359"/>
      <c r="X73" s="359"/>
      <c r="Y73" s="359"/>
      <c r="Z73" s="364"/>
      <c r="AA73" s="364"/>
      <c r="AB73" s="364"/>
      <c r="AC73" s="364"/>
      <c r="AD73" s="364"/>
      <c r="AE73" s="364"/>
      <c r="AF73" s="364"/>
      <c r="AG73" s="364"/>
      <c r="AH73" s="364"/>
      <c r="AI73" s="359"/>
      <c r="AJ73" s="364"/>
      <c r="AK73" s="364"/>
      <c r="AL73" s="364"/>
      <c r="AM73" s="364"/>
      <c r="AN73" s="364"/>
      <c r="AO73" s="364"/>
      <c r="AP73" s="364"/>
      <c r="AQ73" s="364"/>
      <c r="AR73" s="364"/>
      <c r="AS73" s="359"/>
      <c r="AT73" s="364"/>
      <c r="AU73" s="364"/>
      <c r="AV73" s="364"/>
      <c r="AW73" s="364"/>
      <c r="AX73" s="364"/>
      <c r="AY73" s="364"/>
      <c r="AZ73" s="364"/>
      <c r="BA73" s="364"/>
      <c r="BB73" s="364"/>
      <c r="BC73" s="359"/>
      <c r="BD73" s="364"/>
      <c r="BE73" s="364"/>
      <c r="BF73" s="364"/>
      <c r="BG73" s="364"/>
      <c r="BH73" s="364"/>
      <c r="BI73" s="364"/>
      <c r="BJ73" s="364"/>
      <c r="BK73" s="364"/>
      <c r="BL73" s="364"/>
      <c r="BM73" s="359"/>
      <c r="BN73" s="364"/>
      <c r="BO73" s="364"/>
      <c r="BP73" s="364"/>
      <c r="BQ73" s="364"/>
      <c r="BR73" s="364"/>
      <c r="BS73" s="364"/>
      <c r="BT73" s="364"/>
      <c r="BU73" s="364"/>
      <c r="BV73" s="359">
        <v>5</v>
      </c>
      <c r="BW73" s="472"/>
    </row>
    <row r="74" spans="1:75" s="255" customFormat="1" ht="20.25">
      <c r="A74" s="359" t="s">
        <v>470</v>
      </c>
      <c r="B74" s="443" t="s">
        <v>338</v>
      </c>
      <c r="C74" s="359">
        <v>8</v>
      </c>
      <c r="D74" s="359"/>
      <c r="E74" s="359"/>
      <c r="F74" s="359"/>
      <c r="G74" s="359">
        <v>6</v>
      </c>
      <c r="H74" s="359">
        <v>180</v>
      </c>
      <c r="I74" s="359">
        <v>66</v>
      </c>
      <c r="J74" s="359">
        <v>28</v>
      </c>
      <c r="K74" s="359"/>
      <c r="L74" s="359">
        <v>38</v>
      </c>
      <c r="M74" s="359">
        <v>114</v>
      </c>
      <c r="N74" s="358"/>
      <c r="O74" s="359"/>
      <c r="P74" s="359"/>
      <c r="Q74" s="359"/>
      <c r="R74" s="359"/>
      <c r="S74" s="359"/>
      <c r="T74" s="359"/>
      <c r="U74" s="359"/>
      <c r="V74" s="358"/>
      <c r="W74" s="359"/>
      <c r="X74" s="359"/>
      <c r="Y74" s="359"/>
      <c r="Z74" s="364"/>
      <c r="AA74" s="364"/>
      <c r="AB74" s="364"/>
      <c r="AC74" s="364"/>
      <c r="AD74" s="364"/>
      <c r="AE74" s="364"/>
      <c r="AF74" s="364"/>
      <c r="AG74" s="364"/>
      <c r="AH74" s="364"/>
      <c r="AI74" s="359"/>
      <c r="AJ74" s="364"/>
      <c r="AK74" s="364"/>
      <c r="AL74" s="364"/>
      <c r="AM74" s="364"/>
      <c r="AN74" s="364"/>
      <c r="AO74" s="364"/>
      <c r="AP74" s="364"/>
      <c r="AQ74" s="364"/>
      <c r="AR74" s="364"/>
      <c r="AS74" s="359"/>
      <c r="AT74" s="364"/>
      <c r="AU74" s="364"/>
      <c r="AV74" s="364"/>
      <c r="AW74" s="364"/>
      <c r="AX74" s="364"/>
      <c r="AY74" s="364"/>
      <c r="AZ74" s="364"/>
      <c r="BA74" s="364"/>
      <c r="BB74" s="364"/>
      <c r="BC74" s="359"/>
      <c r="BD74" s="364"/>
      <c r="BE74" s="364"/>
      <c r="BF74" s="364"/>
      <c r="BG74" s="364"/>
      <c r="BH74" s="364"/>
      <c r="BI74" s="364"/>
      <c r="BJ74" s="364"/>
      <c r="BK74" s="364"/>
      <c r="BL74" s="364"/>
      <c r="BM74" s="359"/>
      <c r="BN74" s="364"/>
      <c r="BO74" s="364"/>
      <c r="BP74" s="364"/>
      <c r="BQ74" s="364"/>
      <c r="BR74" s="364"/>
      <c r="BS74" s="364"/>
      <c r="BT74" s="364"/>
      <c r="BU74" s="364"/>
      <c r="BV74" s="359">
        <v>5</v>
      </c>
      <c r="BW74" s="472"/>
    </row>
    <row r="75" spans="1:75" s="251" customFormat="1" ht="16.5" thickBot="1">
      <c r="A75" s="268"/>
      <c r="B75" s="319" t="s">
        <v>423</v>
      </c>
      <c r="C75" s="320">
        <v>4</v>
      </c>
      <c r="D75" s="320">
        <v>7</v>
      </c>
      <c r="E75" s="321"/>
      <c r="F75" s="321"/>
      <c r="G75" s="321">
        <f aca="true" t="shared" si="3" ref="G75:AL75">SUM(G51:G74)</f>
        <v>120</v>
      </c>
      <c r="H75" s="321">
        <f t="shared" si="3"/>
        <v>3600</v>
      </c>
      <c r="I75" s="321">
        <f t="shared" si="3"/>
        <v>1540</v>
      </c>
      <c r="J75" s="321">
        <f t="shared" si="3"/>
        <v>572</v>
      </c>
      <c r="K75" s="321">
        <f t="shared" si="3"/>
        <v>0</v>
      </c>
      <c r="L75" s="321">
        <f t="shared" si="3"/>
        <v>968</v>
      </c>
      <c r="M75" s="321">
        <f t="shared" si="3"/>
        <v>2060</v>
      </c>
      <c r="N75" s="321">
        <f t="shared" si="3"/>
        <v>0</v>
      </c>
      <c r="O75" s="321">
        <f t="shared" si="3"/>
        <v>0</v>
      </c>
      <c r="P75" s="321">
        <f t="shared" si="3"/>
        <v>0</v>
      </c>
      <c r="Q75" s="321">
        <f>SUM(Q51,Q53,Q55)</f>
        <v>9</v>
      </c>
      <c r="R75" s="321">
        <f>SUM(R57,R59)</f>
        <v>10</v>
      </c>
      <c r="S75" s="321">
        <v>4</v>
      </c>
      <c r="T75" s="321">
        <f>SUM(T63,T65)</f>
        <v>8</v>
      </c>
      <c r="U75" s="321">
        <f>SUM(U67,U69)</f>
        <v>8</v>
      </c>
      <c r="V75" s="321">
        <f t="shared" si="3"/>
        <v>0</v>
      </c>
      <c r="W75" s="321">
        <f t="shared" si="3"/>
        <v>0</v>
      </c>
      <c r="X75" s="321">
        <f t="shared" si="3"/>
        <v>0</v>
      </c>
      <c r="Y75" s="321">
        <f t="shared" si="3"/>
        <v>0</v>
      </c>
      <c r="Z75" s="321">
        <f t="shared" si="3"/>
        <v>0</v>
      </c>
      <c r="AA75" s="321">
        <f t="shared" si="3"/>
        <v>0</v>
      </c>
      <c r="AB75" s="321">
        <f t="shared" si="3"/>
        <v>0</v>
      </c>
      <c r="AC75" s="321">
        <f t="shared" si="3"/>
        <v>0</v>
      </c>
      <c r="AD75" s="321">
        <f t="shared" si="3"/>
        <v>0</v>
      </c>
      <c r="AE75" s="321">
        <f t="shared" si="3"/>
        <v>0</v>
      </c>
      <c r="AF75" s="321">
        <f t="shared" si="3"/>
        <v>0</v>
      </c>
      <c r="AG75" s="321">
        <f t="shared" si="3"/>
        <v>0</v>
      </c>
      <c r="AH75" s="321">
        <f t="shared" si="3"/>
        <v>0</v>
      </c>
      <c r="AI75" s="321">
        <f t="shared" si="3"/>
        <v>0</v>
      </c>
      <c r="AJ75" s="321">
        <f t="shared" si="3"/>
        <v>0</v>
      </c>
      <c r="AK75" s="321">
        <f t="shared" si="3"/>
        <v>0</v>
      </c>
      <c r="AL75" s="321">
        <f t="shared" si="3"/>
        <v>0</v>
      </c>
      <c r="AM75" s="321">
        <f aca="true" t="shared" si="4" ref="AM75:BR75">SUM(AM51:AM74)</f>
        <v>0</v>
      </c>
      <c r="AN75" s="321">
        <f t="shared" si="4"/>
        <v>0</v>
      </c>
      <c r="AO75" s="321">
        <f t="shared" si="4"/>
        <v>0</v>
      </c>
      <c r="AP75" s="321">
        <f t="shared" si="4"/>
        <v>0</v>
      </c>
      <c r="AQ75" s="321">
        <f t="shared" si="4"/>
        <v>0</v>
      </c>
      <c r="AR75" s="321">
        <f t="shared" si="4"/>
        <v>0</v>
      </c>
      <c r="AS75" s="321">
        <f t="shared" si="4"/>
        <v>0</v>
      </c>
      <c r="AT75" s="321">
        <f t="shared" si="4"/>
        <v>0</v>
      </c>
      <c r="AU75" s="321">
        <f t="shared" si="4"/>
        <v>0</v>
      </c>
      <c r="AV75" s="321">
        <f t="shared" si="4"/>
        <v>0</v>
      </c>
      <c r="AW75" s="321">
        <f t="shared" si="4"/>
        <v>0</v>
      </c>
      <c r="AX75" s="321">
        <f t="shared" si="4"/>
        <v>0</v>
      </c>
      <c r="AY75" s="321">
        <f t="shared" si="4"/>
        <v>0</v>
      </c>
      <c r="AZ75" s="321">
        <f t="shared" si="4"/>
        <v>0</v>
      </c>
      <c r="BA75" s="321">
        <f t="shared" si="4"/>
        <v>0</v>
      </c>
      <c r="BB75" s="321">
        <f t="shared" si="4"/>
        <v>0</v>
      </c>
      <c r="BC75" s="321">
        <f t="shared" si="4"/>
        <v>0</v>
      </c>
      <c r="BD75" s="321">
        <f t="shared" si="4"/>
        <v>0</v>
      </c>
      <c r="BE75" s="321">
        <f t="shared" si="4"/>
        <v>0</v>
      </c>
      <c r="BF75" s="321">
        <f t="shared" si="4"/>
        <v>0</v>
      </c>
      <c r="BG75" s="321">
        <f t="shared" si="4"/>
        <v>0</v>
      </c>
      <c r="BH75" s="321">
        <f t="shared" si="4"/>
        <v>0</v>
      </c>
      <c r="BI75" s="321">
        <f t="shared" si="4"/>
        <v>0</v>
      </c>
      <c r="BJ75" s="321">
        <f t="shared" si="4"/>
        <v>0</v>
      </c>
      <c r="BK75" s="321">
        <f t="shared" si="4"/>
        <v>0</v>
      </c>
      <c r="BL75" s="321">
        <f t="shared" si="4"/>
        <v>0</v>
      </c>
      <c r="BM75" s="321">
        <f t="shared" si="4"/>
        <v>0</v>
      </c>
      <c r="BN75" s="321">
        <f t="shared" si="4"/>
        <v>0</v>
      </c>
      <c r="BO75" s="321">
        <f t="shared" si="4"/>
        <v>0</v>
      </c>
      <c r="BP75" s="321">
        <f t="shared" si="4"/>
        <v>0</v>
      </c>
      <c r="BQ75" s="321">
        <f t="shared" si="4"/>
        <v>0</v>
      </c>
      <c r="BR75" s="321">
        <f t="shared" si="4"/>
        <v>0</v>
      </c>
      <c r="BS75" s="321">
        <f>SUM(BS51:BS74)</f>
        <v>0</v>
      </c>
      <c r="BT75" s="321">
        <f>SUM(BT51:BT74)</f>
        <v>0</v>
      </c>
      <c r="BU75" s="321">
        <f>SUM(BU51:BU74)</f>
        <v>0</v>
      </c>
      <c r="BV75" s="321">
        <f>SUM(BV71,BV73)</f>
        <v>10</v>
      </c>
      <c r="BW75" s="222"/>
    </row>
    <row r="76" spans="1:80" s="256" customFormat="1" ht="15.75">
      <c r="A76" s="267"/>
      <c r="B76" s="665" t="s">
        <v>424</v>
      </c>
      <c r="C76" s="666"/>
      <c r="D76" s="666"/>
      <c r="E76" s="666"/>
      <c r="F76" s="666"/>
      <c r="G76" s="666"/>
      <c r="H76" s="666"/>
      <c r="I76" s="666"/>
      <c r="J76" s="666"/>
      <c r="K76" s="666"/>
      <c r="L76" s="666"/>
      <c r="M76" s="666"/>
      <c r="N76" s="666"/>
      <c r="O76" s="666"/>
      <c r="P76" s="666"/>
      <c r="Q76" s="666"/>
      <c r="R76" s="666"/>
      <c r="S76" s="666"/>
      <c r="T76" s="666"/>
      <c r="U76" s="666"/>
      <c r="V76" s="666"/>
      <c r="W76" s="666"/>
      <c r="X76" s="666"/>
      <c r="Y76" s="666"/>
      <c r="Z76" s="666"/>
      <c r="AA76" s="666"/>
      <c r="AB76" s="666"/>
      <c r="AC76" s="666"/>
      <c r="AD76" s="666"/>
      <c r="AE76" s="666"/>
      <c r="AF76" s="666"/>
      <c r="AG76" s="666"/>
      <c r="AH76" s="666"/>
      <c r="AI76" s="666"/>
      <c r="AJ76" s="666"/>
      <c r="AK76" s="666"/>
      <c r="AL76" s="666"/>
      <c r="AM76" s="666"/>
      <c r="AN76" s="666"/>
      <c r="AO76" s="666"/>
      <c r="AP76" s="666"/>
      <c r="AQ76" s="666"/>
      <c r="AR76" s="666"/>
      <c r="AS76" s="666"/>
      <c r="AT76" s="666"/>
      <c r="AU76" s="666"/>
      <c r="AV76" s="666"/>
      <c r="AW76" s="666"/>
      <c r="AX76" s="666"/>
      <c r="AY76" s="666"/>
      <c r="AZ76" s="666"/>
      <c r="BA76" s="666"/>
      <c r="BB76" s="666"/>
      <c r="BC76" s="666"/>
      <c r="BD76" s="666"/>
      <c r="BE76" s="666"/>
      <c r="BF76" s="666"/>
      <c r="BG76" s="666"/>
      <c r="BH76" s="666"/>
      <c r="BI76" s="666"/>
      <c r="BJ76" s="666"/>
      <c r="BK76" s="666"/>
      <c r="BL76" s="666"/>
      <c r="BM76" s="666"/>
      <c r="BN76" s="666"/>
      <c r="BO76" s="666"/>
      <c r="BP76" s="666"/>
      <c r="BQ76" s="666"/>
      <c r="BR76" s="666"/>
      <c r="BS76" s="666"/>
      <c r="BT76" s="666"/>
      <c r="BU76" s="666"/>
      <c r="BV76" s="667"/>
      <c r="BW76" s="473"/>
      <c r="BY76" s="234"/>
      <c r="BZ76" s="234"/>
      <c r="CA76" s="234"/>
      <c r="CB76" s="234"/>
    </row>
    <row r="77" spans="1:75" s="258" customFormat="1" ht="20.25" customHeight="1">
      <c r="A77" s="494"/>
      <c r="B77" s="322" t="s">
        <v>334</v>
      </c>
      <c r="C77" s="269"/>
      <c r="D77" s="269"/>
      <c r="E77" s="269"/>
      <c r="F77" s="269"/>
      <c r="G77" s="269"/>
      <c r="H77" s="269"/>
      <c r="I77" s="269"/>
      <c r="J77" s="270"/>
      <c r="K77" s="272"/>
      <c r="L77" s="270"/>
      <c r="M77" s="271"/>
      <c r="N77" s="273"/>
      <c r="O77" s="272"/>
      <c r="P77" s="272"/>
      <c r="Q77" s="272"/>
      <c r="R77" s="272"/>
      <c r="S77" s="272"/>
      <c r="T77" s="272"/>
      <c r="U77" s="272"/>
      <c r="V77" s="273"/>
      <c r="W77" s="274"/>
      <c r="X77" s="274"/>
      <c r="Y77" s="275"/>
      <c r="Z77" s="276"/>
      <c r="AA77" s="276"/>
      <c r="AB77" s="276"/>
      <c r="AC77" s="276"/>
      <c r="AD77" s="276"/>
      <c r="AE77" s="276"/>
      <c r="AF77" s="276"/>
      <c r="AG77" s="276"/>
      <c r="AH77" s="276"/>
      <c r="AI77" s="275"/>
      <c r="AJ77" s="276"/>
      <c r="AK77" s="276"/>
      <c r="AL77" s="276"/>
      <c r="AM77" s="276"/>
      <c r="AN77" s="276"/>
      <c r="AO77" s="276"/>
      <c r="AP77" s="276"/>
      <c r="AQ77" s="276"/>
      <c r="AR77" s="276"/>
      <c r="AS77" s="275"/>
      <c r="AT77" s="276"/>
      <c r="AU77" s="276"/>
      <c r="AV77" s="276"/>
      <c r="AW77" s="276"/>
      <c r="AX77" s="276"/>
      <c r="AY77" s="276"/>
      <c r="AZ77" s="276"/>
      <c r="BA77" s="276"/>
      <c r="BB77" s="276"/>
      <c r="BC77" s="275"/>
      <c r="BD77" s="276"/>
      <c r="BE77" s="276"/>
      <c r="BF77" s="276"/>
      <c r="BG77" s="276"/>
      <c r="BH77" s="276"/>
      <c r="BI77" s="276"/>
      <c r="BJ77" s="276"/>
      <c r="BK77" s="276"/>
      <c r="BL77" s="276"/>
      <c r="BM77" s="275"/>
      <c r="BN77" s="276"/>
      <c r="BO77" s="276"/>
      <c r="BP77" s="276"/>
      <c r="BQ77" s="276"/>
      <c r="BR77" s="276"/>
      <c r="BS77" s="276"/>
      <c r="BT77" s="276"/>
      <c r="BU77" s="276"/>
      <c r="BV77" s="277"/>
      <c r="BW77" s="257"/>
    </row>
    <row r="78" spans="1:75" s="260" customFormat="1" ht="19.5" customHeight="1" thickBot="1">
      <c r="A78" s="495"/>
      <c r="B78" s="452" t="s">
        <v>335</v>
      </c>
      <c r="C78" s="323"/>
      <c r="D78" s="453" t="s">
        <v>364</v>
      </c>
      <c r="E78" s="454"/>
      <c r="F78" s="454"/>
      <c r="G78" s="455">
        <f>H78/30</f>
        <v>0</v>
      </c>
      <c r="H78" s="456">
        <f>I78+M78+N78</f>
        <v>0</v>
      </c>
      <c r="I78" s="456">
        <f>J78+K78+L78</f>
        <v>0</v>
      </c>
      <c r="J78" s="457"/>
      <c r="K78" s="458"/>
      <c r="L78" s="457"/>
      <c r="M78" s="459"/>
      <c r="N78" s="460"/>
      <c r="O78" s="457">
        <v>2</v>
      </c>
      <c r="P78" s="457">
        <v>2</v>
      </c>
      <c r="Q78" s="457">
        <v>2</v>
      </c>
      <c r="R78" s="457">
        <v>2</v>
      </c>
      <c r="S78" s="278"/>
      <c r="T78" s="278"/>
      <c r="U78" s="278"/>
      <c r="V78" s="279"/>
      <c r="W78" s="274"/>
      <c r="X78" s="274"/>
      <c r="Y78" s="275"/>
      <c r="Z78" s="276"/>
      <c r="AA78" s="276"/>
      <c r="AB78" s="276"/>
      <c r="AC78" s="276"/>
      <c r="AD78" s="276"/>
      <c r="AE78" s="276"/>
      <c r="AF78" s="276"/>
      <c r="AG78" s="276"/>
      <c r="AH78" s="276"/>
      <c r="AI78" s="275"/>
      <c r="AJ78" s="276"/>
      <c r="AK78" s="276"/>
      <c r="AL78" s="276"/>
      <c r="AM78" s="276"/>
      <c r="AN78" s="276"/>
      <c r="AO78" s="276"/>
      <c r="AP78" s="276"/>
      <c r="AQ78" s="276"/>
      <c r="AR78" s="276"/>
      <c r="AS78" s="275"/>
      <c r="AT78" s="276"/>
      <c r="AU78" s="276"/>
      <c r="AV78" s="276"/>
      <c r="AW78" s="276"/>
      <c r="AX78" s="276"/>
      <c r="AY78" s="276"/>
      <c r="AZ78" s="276"/>
      <c r="BA78" s="276"/>
      <c r="BB78" s="276"/>
      <c r="BC78" s="275"/>
      <c r="BD78" s="276"/>
      <c r="BE78" s="276"/>
      <c r="BF78" s="276"/>
      <c r="BG78" s="276"/>
      <c r="BH78" s="276"/>
      <c r="BI78" s="276"/>
      <c r="BJ78" s="276"/>
      <c r="BK78" s="276"/>
      <c r="BL78" s="276"/>
      <c r="BM78" s="275"/>
      <c r="BN78" s="276"/>
      <c r="BO78" s="276"/>
      <c r="BP78" s="276"/>
      <c r="BQ78" s="276"/>
      <c r="BR78" s="276"/>
      <c r="BS78" s="276"/>
      <c r="BT78" s="276"/>
      <c r="BU78" s="276"/>
      <c r="BV78" s="280"/>
      <c r="BW78" s="259"/>
    </row>
    <row r="79" spans="1:75" ht="16.5" thickBot="1">
      <c r="A79" s="281"/>
      <c r="B79" s="673" t="s">
        <v>277</v>
      </c>
      <c r="C79" s="674"/>
      <c r="D79" s="674"/>
      <c r="E79" s="674"/>
      <c r="F79" s="675"/>
      <c r="G79" s="324">
        <f aca="true" t="shared" si="5" ref="G79:AL79">G49+G75</f>
        <v>300</v>
      </c>
      <c r="H79" s="324">
        <f t="shared" si="5"/>
        <v>9150</v>
      </c>
      <c r="I79" s="324">
        <f t="shared" si="5"/>
        <v>3738</v>
      </c>
      <c r="J79" s="324">
        <f t="shared" si="5"/>
        <v>1458</v>
      </c>
      <c r="K79" s="324">
        <f t="shared" si="5"/>
        <v>0</v>
      </c>
      <c r="L79" s="324">
        <f t="shared" si="5"/>
        <v>2280</v>
      </c>
      <c r="M79" s="324">
        <f t="shared" si="5"/>
        <v>5416</v>
      </c>
      <c r="N79" s="324">
        <f t="shared" si="5"/>
        <v>0</v>
      </c>
      <c r="O79" s="324">
        <f t="shared" si="5"/>
        <v>24</v>
      </c>
      <c r="P79" s="324">
        <f t="shared" si="5"/>
        <v>24</v>
      </c>
      <c r="Q79" s="324">
        <v>24</v>
      </c>
      <c r="R79" s="324">
        <v>24</v>
      </c>
      <c r="S79" s="324">
        <v>22</v>
      </c>
      <c r="T79" s="324">
        <v>22</v>
      </c>
      <c r="U79" s="324">
        <v>22</v>
      </c>
      <c r="V79" s="324">
        <f t="shared" si="5"/>
        <v>0</v>
      </c>
      <c r="W79" s="324">
        <f t="shared" si="5"/>
        <v>0</v>
      </c>
      <c r="X79" s="324">
        <f t="shared" si="5"/>
        <v>0</v>
      </c>
      <c r="Y79" s="324">
        <f t="shared" si="5"/>
        <v>0</v>
      </c>
      <c r="Z79" s="324">
        <f t="shared" si="5"/>
        <v>0</v>
      </c>
      <c r="AA79" s="324">
        <f t="shared" si="5"/>
        <v>0</v>
      </c>
      <c r="AB79" s="324">
        <f t="shared" si="5"/>
        <v>0</v>
      </c>
      <c r="AC79" s="324">
        <f t="shared" si="5"/>
        <v>0</v>
      </c>
      <c r="AD79" s="324">
        <f t="shared" si="5"/>
        <v>0</v>
      </c>
      <c r="AE79" s="324">
        <f t="shared" si="5"/>
        <v>0</v>
      </c>
      <c r="AF79" s="324">
        <f t="shared" si="5"/>
        <v>0</v>
      </c>
      <c r="AG79" s="324">
        <f t="shared" si="5"/>
        <v>0</v>
      </c>
      <c r="AH79" s="324">
        <f t="shared" si="5"/>
        <v>0</v>
      </c>
      <c r="AI79" s="324">
        <f t="shared" si="5"/>
        <v>0</v>
      </c>
      <c r="AJ79" s="324">
        <f t="shared" si="5"/>
        <v>0</v>
      </c>
      <c r="AK79" s="324">
        <f t="shared" si="5"/>
        <v>0</v>
      </c>
      <c r="AL79" s="324">
        <f t="shared" si="5"/>
        <v>0</v>
      </c>
      <c r="AM79" s="324">
        <f aca="true" t="shared" si="6" ref="AM79:BU79">AM49+AM75</f>
        <v>0</v>
      </c>
      <c r="AN79" s="324">
        <f t="shared" si="6"/>
        <v>0</v>
      </c>
      <c r="AO79" s="324">
        <f t="shared" si="6"/>
        <v>0</v>
      </c>
      <c r="AP79" s="324">
        <f t="shared" si="6"/>
        <v>0</v>
      </c>
      <c r="AQ79" s="324">
        <f t="shared" si="6"/>
        <v>0</v>
      </c>
      <c r="AR79" s="324">
        <f t="shared" si="6"/>
        <v>0</v>
      </c>
      <c r="AS79" s="324">
        <f t="shared" si="6"/>
        <v>0</v>
      </c>
      <c r="AT79" s="324">
        <f t="shared" si="6"/>
        <v>0</v>
      </c>
      <c r="AU79" s="324">
        <f t="shared" si="6"/>
        <v>0</v>
      </c>
      <c r="AV79" s="324">
        <f t="shared" si="6"/>
        <v>0</v>
      </c>
      <c r="AW79" s="324">
        <f t="shared" si="6"/>
        <v>0</v>
      </c>
      <c r="AX79" s="324">
        <f t="shared" si="6"/>
        <v>0</v>
      </c>
      <c r="AY79" s="324">
        <f t="shared" si="6"/>
        <v>0</v>
      </c>
      <c r="AZ79" s="324">
        <f t="shared" si="6"/>
        <v>0</v>
      </c>
      <c r="BA79" s="324">
        <f t="shared" si="6"/>
        <v>0</v>
      </c>
      <c r="BB79" s="324">
        <f t="shared" si="6"/>
        <v>0</v>
      </c>
      <c r="BC79" s="324">
        <f t="shared" si="6"/>
        <v>0</v>
      </c>
      <c r="BD79" s="324">
        <f t="shared" si="6"/>
        <v>0</v>
      </c>
      <c r="BE79" s="324">
        <f t="shared" si="6"/>
        <v>0</v>
      </c>
      <c r="BF79" s="324">
        <f t="shared" si="6"/>
        <v>0</v>
      </c>
      <c r="BG79" s="324">
        <f t="shared" si="6"/>
        <v>0</v>
      </c>
      <c r="BH79" s="324">
        <f t="shared" si="6"/>
        <v>0</v>
      </c>
      <c r="BI79" s="324">
        <f t="shared" si="6"/>
        <v>0</v>
      </c>
      <c r="BJ79" s="324">
        <f t="shared" si="6"/>
        <v>0</v>
      </c>
      <c r="BK79" s="324">
        <f t="shared" si="6"/>
        <v>0</v>
      </c>
      <c r="BL79" s="324">
        <f t="shared" si="6"/>
        <v>0</v>
      </c>
      <c r="BM79" s="324">
        <f t="shared" si="6"/>
        <v>0</v>
      </c>
      <c r="BN79" s="324">
        <f t="shared" si="6"/>
        <v>0</v>
      </c>
      <c r="BO79" s="324">
        <f t="shared" si="6"/>
        <v>0</v>
      </c>
      <c r="BP79" s="324">
        <f t="shared" si="6"/>
        <v>0</v>
      </c>
      <c r="BQ79" s="324">
        <f t="shared" si="6"/>
        <v>0</v>
      </c>
      <c r="BR79" s="324">
        <f t="shared" si="6"/>
        <v>0</v>
      </c>
      <c r="BS79" s="324">
        <f t="shared" si="6"/>
        <v>0</v>
      </c>
      <c r="BT79" s="324">
        <f t="shared" si="6"/>
        <v>0</v>
      </c>
      <c r="BU79" s="324">
        <f t="shared" si="6"/>
        <v>0</v>
      </c>
      <c r="BV79" s="324">
        <v>22</v>
      </c>
      <c r="BW79" s="195"/>
    </row>
    <row r="80" spans="1:83" ht="16.5" thickBot="1">
      <c r="A80" s="282"/>
      <c r="B80" s="325" t="s">
        <v>278</v>
      </c>
      <c r="C80" s="326"/>
      <c r="D80" s="326"/>
      <c r="E80" s="326"/>
      <c r="F80" s="326"/>
      <c r="G80" s="326"/>
      <c r="H80" s="326"/>
      <c r="I80" s="327"/>
      <c r="J80" s="327"/>
      <c r="K80" s="328"/>
      <c r="L80" s="328"/>
      <c r="M80" s="329"/>
      <c r="N80" s="328"/>
      <c r="O80" s="330">
        <f aca="true" t="shared" si="7" ref="O80:AT80">O49+O75</f>
        <v>24</v>
      </c>
      <c r="P80" s="330">
        <f t="shared" si="7"/>
        <v>24</v>
      </c>
      <c r="Q80" s="330">
        <f t="shared" si="7"/>
        <v>24</v>
      </c>
      <c r="R80" s="330">
        <f t="shared" si="7"/>
        <v>24</v>
      </c>
      <c r="S80" s="330">
        <f t="shared" si="7"/>
        <v>22</v>
      </c>
      <c r="T80" s="330">
        <f t="shared" si="7"/>
        <v>22</v>
      </c>
      <c r="U80" s="330">
        <f t="shared" si="7"/>
        <v>22</v>
      </c>
      <c r="V80" s="330">
        <f t="shared" si="7"/>
        <v>0</v>
      </c>
      <c r="W80" s="330">
        <f t="shared" si="7"/>
        <v>0</v>
      </c>
      <c r="X80" s="330">
        <f t="shared" si="7"/>
        <v>0</v>
      </c>
      <c r="Y80" s="330">
        <f t="shared" si="7"/>
        <v>0</v>
      </c>
      <c r="Z80" s="330">
        <f t="shared" si="7"/>
        <v>0</v>
      </c>
      <c r="AA80" s="330">
        <f t="shared" si="7"/>
        <v>0</v>
      </c>
      <c r="AB80" s="330">
        <f t="shared" si="7"/>
        <v>0</v>
      </c>
      <c r="AC80" s="330">
        <f t="shared" si="7"/>
        <v>0</v>
      </c>
      <c r="AD80" s="330">
        <f t="shared" si="7"/>
        <v>0</v>
      </c>
      <c r="AE80" s="330">
        <f t="shared" si="7"/>
        <v>0</v>
      </c>
      <c r="AF80" s="330">
        <f t="shared" si="7"/>
        <v>0</v>
      </c>
      <c r="AG80" s="330">
        <f t="shared" si="7"/>
        <v>0</v>
      </c>
      <c r="AH80" s="330">
        <f t="shared" si="7"/>
        <v>0</v>
      </c>
      <c r="AI80" s="330">
        <f t="shared" si="7"/>
        <v>0</v>
      </c>
      <c r="AJ80" s="330">
        <f t="shared" si="7"/>
        <v>0</v>
      </c>
      <c r="AK80" s="330">
        <f t="shared" si="7"/>
        <v>0</v>
      </c>
      <c r="AL80" s="330">
        <f t="shared" si="7"/>
        <v>0</v>
      </c>
      <c r="AM80" s="330">
        <f t="shared" si="7"/>
        <v>0</v>
      </c>
      <c r="AN80" s="330">
        <f t="shared" si="7"/>
        <v>0</v>
      </c>
      <c r="AO80" s="330">
        <f t="shared" si="7"/>
        <v>0</v>
      </c>
      <c r="AP80" s="330">
        <f t="shared" si="7"/>
        <v>0</v>
      </c>
      <c r="AQ80" s="330">
        <f t="shared" si="7"/>
        <v>0</v>
      </c>
      <c r="AR80" s="330">
        <f t="shared" si="7"/>
        <v>0</v>
      </c>
      <c r="AS80" s="330">
        <f t="shared" si="7"/>
        <v>0</v>
      </c>
      <c r="AT80" s="330">
        <f t="shared" si="7"/>
        <v>0</v>
      </c>
      <c r="AU80" s="330">
        <f aca="true" t="shared" si="8" ref="AU80:BV80">AU49+AU75</f>
        <v>0</v>
      </c>
      <c r="AV80" s="330">
        <f t="shared" si="8"/>
        <v>0</v>
      </c>
      <c r="AW80" s="330">
        <f t="shared" si="8"/>
        <v>0</v>
      </c>
      <c r="AX80" s="330">
        <f t="shared" si="8"/>
        <v>0</v>
      </c>
      <c r="AY80" s="330">
        <f t="shared" si="8"/>
        <v>0</v>
      </c>
      <c r="AZ80" s="330">
        <f t="shared" si="8"/>
        <v>0</v>
      </c>
      <c r="BA80" s="330">
        <f t="shared" si="8"/>
        <v>0</v>
      </c>
      <c r="BB80" s="330">
        <f t="shared" si="8"/>
        <v>0</v>
      </c>
      <c r="BC80" s="330">
        <f t="shared" si="8"/>
        <v>0</v>
      </c>
      <c r="BD80" s="330">
        <f t="shared" si="8"/>
        <v>0</v>
      </c>
      <c r="BE80" s="330">
        <f t="shared" si="8"/>
        <v>0</v>
      </c>
      <c r="BF80" s="330">
        <f t="shared" si="8"/>
        <v>0</v>
      </c>
      <c r="BG80" s="330">
        <f t="shared" si="8"/>
        <v>0</v>
      </c>
      <c r="BH80" s="330">
        <f t="shared" si="8"/>
        <v>0</v>
      </c>
      <c r="BI80" s="330">
        <f t="shared" si="8"/>
        <v>0</v>
      </c>
      <c r="BJ80" s="330">
        <f t="shared" si="8"/>
        <v>0</v>
      </c>
      <c r="BK80" s="330">
        <f t="shared" si="8"/>
        <v>0</v>
      </c>
      <c r="BL80" s="330">
        <f t="shared" si="8"/>
        <v>0</v>
      </c>
      <c r="BM80" s="330">
        <f t="shared" si="8"/>
        <v>0</v>
      </c>
      <c r="BN80" s="330">
        <f t="shared" si="8"/>
        <v>0</v>
      </c>
      <c r="BO80" s="330">
        <f t="shared" si="8"/>
        <v>0</v>
      </c>
      <c r="BP80" s="330">
        <f t="shared" si="8"/>
        <v>0</v>
      </c>
      <c r="BQ80" s="330">
        <f t="shared" si="8"/>
        <v>0</v>
      </c>
      <c r="BR80" s="330">
        <f t="shared" si="8"/>
        <v>0</v>
      </c>
      <c r="BS80" s="330">
        <f t="shared" si="8"/>
        <v>0</v>
      </c>
      <c r="BT80" s="330">
        <f t="shared" si="8"/>
        <v>0</v>
      </c>
      <c r="BU80" s="330">
        <f t="shared" si="8"/>
        <v>0</v>
      </c>
      <c r="BV80" s="330">
        <f t="shared" si="8"/>
        <v>22</v>
      </c>
      <c r="BW80" s="224"/>
      <c r="BX80" s="224"/>
      <c r="BY80" s="224"/>
      <c r="BZ80" s="224"/>
      <c r="CA80" s="224"/>
      <c r="CB80" s="224"/>
      <c r="CC80" s="224"/>
      <c r="CD80" s="224"/>
      <c r="CE80" s="231"/>
    </row>
    <row r="81" spans="1:75" s="228" customFormat="1" ht="15.75">
      <c r="A81" s="283"/>
      <c r="B81" s="331" t="s">
        <v>262</v>
      </c>
      <c r="C81" s="332"/>
      <c r="D81" s="332"/>
      <c r="E81" s="332"/>
      <c r="F81" s="332"/>
      <c r="G81" s="332"/>
      <c r="H81" s="332"/>
      <c r="I81" s="333"/>
      <c r="J81" s="333"/>
      <c r="K81" s="334"/>
      <c r="L81" s="334"/>
      <c r="M81" s="335"/>
      <c r="N81" s="334"/>
      <c r="O81" s="261">
        <v>4</v>
      </c>
      <c r="P81" s="241">
        <v>4</v>
      </c>
      <c r="Q81" s="262">
        <v>4</v>
      </c>
      <c r="R81" s="262">
        <v>4</v>
      </c>
      <c r="S81" s="262">
        <v>3</v>
      </c>
      <c r="T81" s="262">
        <v>4</v>
      </c>
      <c r="U81" s="262">
        <v>4</v>
      </c>
      <c r="V81" s="262">
        <v>3</v>
      </c>
      <c r="W81" s="315"/>
      <c r="X81" s="315"/>
      <c r="Y81" s="315"/>
      <c r="Z81" s="336" t="str">
        <f>IF(ISERROR(SEARCH(Z$8,#REF!,1)),"-",IF(COUNTIF(#REF!,Z$8)=1,1,IF(ISERROR(SEARCH(CONCATENATE(Z$8,","),#REF!,1)),IF(ISERROR(SEARCH(CONCATENATE(",",Z$8),#REF!,1)),"-",1),1)))</f>
        <v>-</v>
      </c>
      <c r="AA81" s="336" t="str">
        <f>IF(ISERROR(SEARCH(AA$8,#REF!,1)),"-",IF(COUNTIF(#REF!,AA$8)=1,1,IF(ISERROR(SEARCH(CONCATENATE(AA$8,","),#REF!,1)),IF(ISERROR(SEARCH(CONCATENATE(",",AA$8),#REF!,1)),"-",1),1)))</f>
        <v>-</v>
      </c>
      <c r="AB81" s="336" t="str">
        <f>IF(ISERROR(SEARCH(AB$8,#REF!,1)),"-",IF(COUNTIF(#REF!,AB$8)=1,1,IF(ISERROR(SEARCH(CONCATENATE(AB$8,","),#REF!,1)),IF(ISERROR(SEARCH(CONCATENATE(",",AB$8),#REF!,1)),"-",1),1)))</f>
        <v>-</v>
      </c>
      <c r="AC81" s="336" t="str">
        <f>IF(ISERROR(SEARCH(AC$8,#REF!,1)),"-",IF(COUNTIF(#REF!,AC$8)=1,1,IF(ISERROR(SEARCH(CONCATENATE(AC$8,","),#REF!,1)),IF(ISERROR(SEARCH(CONCATENATE(",",AC$8),#REF!,1)),"-",1),1)))</f>
        <v>-</v>
      </c>
      <c r="AD81" s="336" t="str">
        <f>IF(ISERROR(SEARCH(AD$8,#REF!,1)),"-",IF(COUNTIF(#REF!,AD$8)=1,1,IF(ISERROR(SEARCH(CONCATENATE(AD$8,","),#REF!,1)),IF(ISERROR(SEARCH(CONCATENATE(",",AD$8),#REF!,1)),"-",1),1)))</f>
        <v>-</v>
      </c>
      <c r="AE81" s="336" t="str">
        <f>IF(ISERROR(SEARCH(AE$8,#REF!,1)),"-",IF(COUNTIF(#REF!,AE$8)=1,1,IF(ISERROR(SEARCH(CONCATENATE(AE$8,","),#REF!,1)),IF(ISERROR(SEARCH(CONCATENATE(",",AE$8),#REF!,1)),"-",1),1)))</f>
        <v>-</v>
      </c>
      <c r="AF81" s="336" t="str">
        <f>IF(ISERROR(SEARCH(AF$8,#REF!,1)),"-",IF(COUNTIF(#REF!,AF$8)=1,1,IF(ISERROR(SEARCH(CONCATENATE(AF$8,","),#REF!,1)),IF(ISERROR(SEARCH(CONCATENATE(",",AF$8),#REF!,1)),"-",1),1)))</f>
        <v>-</v>
      </c>
      <c r="AG81" s="336" t="str">
        <f>IF(ISERROR(SEARCH(AG$8,#REF!,1)),"-",IF(COUNTIF(#REF!,AG$8)=1,1,IF(ISERROR(SEARCH(CONCATENATE(AG$8,","),#REF!,1)),IF(ISERROR(SEARCH(CONCATENATE(",",AG$8),#REF!,1)),"-",1),1)))</f>
        <v>-</v>
      </c>
      <c r="AH81" s="336" t="str">
        <f>IF(ISERROR(SEARCH(AH$8,#REF!,1)),"-",IF(COUNTIF(#REF!,AH$8)=1,1,IF(ISERROR(SEARCH(CONCATENATE(AH$8,","),#REF!,1)),IF(ISERROR(SEARCH(CONCATENATE(",",AH$8),#REF!,1)),"-",1),1)))</f>
        <v>-</v>
      </c>
      <c r="AI81" s="315"/>
      <c r="AJ81" s="336" t="str">
        <f>IF(ISERROR(SEARCH(AJ$8,#REF!,1)),"-",IF(COUNTIF(#REF!,AJ$8)=1,1,IF(ISERROR(SEARCH(CONCATENATE(AJ$8,","),#REF!,1)),IF(ISERROR(SEARCH(CONCATENATE(",",AJ$8),#REF!,1)),"-",1),1)))</f>
        <v>-</v>
      </c>
      <c r="AK81" s="336" t="str">
        <f>IF(ISERROR(SEARCH(AK$8,#REF!,1)),"-",IF(COUNTIF(#REF!,AK$8)=1,1,IF(ISERROR(SEARCH(CONCATENATE(AK$8,","),#REF!,1)),IF(ISERROR(SEARCH(CONCATENATE(",",AK$8),#REF!,1)),"-",1),1)))</f>
        <v>-</v>
      </c>
      <c r="AL81" s="336" t="str">
        <f>IF(ISERROR(SEARCH(AL$8,#REF!,1)),"-",IF(COUNTIF(#REF!,AL$8)=1,1,IF(ISERROR(SEARCH(CONCATENATE(AL$8,","),#REF!,1)),IF(ISERROR(SEARCH(CONCATENATE(",",AL$8),#REF!,1)),"-",1),1)))</f>
        <v>-</v>
      </c>
      <c r="AM81" s="336" t="str">
        <f>IF(ISERROR(SEARCH(AM$8,#REF!,1)),"-",IF(COUNTIF(#REF!,AM$8)=1,1,IF(ISERROR(SEARCH(CONCATENATE(AM$8,","),#REF!,1)),IF(ISERROR(SEARCH(CONCATENATE(",",AM$8),#REF!,1)),"-",1),1)))</f>
        <v>-</v>
      </c>
      <c r="AN81" s="336" t="str">
        <f>IF(ISERROR(SEARCH(AN$8,#REF!,1)),"-",IF(COUNTIF(#REF!,AN$8)=1,1,IF(ISERROR(SEARCH(CONCATENATE(AN$8,","),#REF!,1)),IF(ISERROR(SEARCH(CONCATENATE(",",AN$8),#REF!,1)),"-",1),1)))</f>
        <v>-</v>
      </c>
      <c r="AO81" s="336" t="str">
        <f>IF(ISERROR(SEARCH(AO$8,#REF!,1)),"-",IF(COUNTIF(#REF!,AO$8)=1,1,IF(ISERROR(SEARCH(CONCATENATE(AO$8,","),#REF!,1)),IF(ISERROR(SEARCH(CONCATENATE(",",AO$8),#REF!,1)),"-",1),1)))</f>
        <v>-</v>
      </c>
      <c r="AP81" s="336" t="str">
        <f>IF(ISERROR(SEARCH(AP$8,#REF!,1)),"-",IF(COUNTIF(#REF!,AP$8)=1,1,IF(ISERROR(SEARCH(CONCATENATE(AP$8,","),#REF!,1)),IF(ISERROR(SEARCH(CONCATENATE(",",AP$8),#REF!,1)),"-",1),1)))</f>
        <v>-</v>
      </c>
      <c r="AQ81" s="336" t="str">
        <f>IF(ISERROR(SEARCH(AQ$8,#REF!,1)),"-",IF(COUNTIF(#REF!,AQ$8)=1,1,IF(ISERROR(SEARCH(CONCATENATE(AQ$8,","),#REF!,1)),IF(ISERROR(SEARCH(CONCATENATE(",",AQ$8),#REF!,1)),"-",1),1)))</f>
        <v>-</v>
      </c>
      <c r="AR81" s="336" t="str">
        <f>IF(ISERROR(SEARCH(AR$8,#REF!,1)),"-",IF(COUNTIF(#REF!,AR$8)=1,1,IF(ISERROR(SEARCH(CONCATENATE(AR$8,","),#REF!,1)),IF(ISERROR(SEARCH(CONCATENATE(",",AR$8),#REF!,1)),"-",1),1)))</f>
        <v>-</v>
      </c>
      <c r="AS81" s="315"/>
      <c r="AT81" s="336" t="str">
        <f>IF(ISERROR(SEARCH(AT$8,#REF!,1)),"-",IF(COUNTIF(#REF!,AT$8)=1,1,IF(ISERROR(SEARCH(CONCATENATE(AT$8,","),#REF!,1)),IF(ISERROR(SEARCH(CONCATENATE(",",AT$8),#REF!,1)),"-",1),1)))</f>
        <v>-</v>
      </c>
      <c r="AU81" s="336" t="str">
        <f>IF(ISERROR(SEARCH(AU$8,#REF!,1)),"-",IF(COUNTIF(#REF!,AU$8)=1,1,IF(ISERROR(SEARCH(CONCATENATE(AU$8,","),#REF!,1)),IF(ISERROR(SEARCH(CONCATENATE(",",AU$8),#REF!,1)),"-",1),1)))</f>
        <v>-</v>
      </c>
      <c r="AV81" s="336" t="str">
        <f>IF(ISERROR(SEARCH(AV$8,#REF!,1)),"-",IF(COUNTIF(#REF!,AV$8)=1,1,IF(ISERROR(SEARCH(CONCATENATE(AV$8,","),#REF!,1)),IF(ISERROR(SEARCH(CONCATENATE(",",AV$8),#REF!,1)),"-",1),1)))</f>
        <v>-</v>
      </c>
      <c r="AW81" s="336" t="str">
        <f>IF(ISERROR(SEARCH(AW$8,#REF!,1)),"-",IF(COUNTIF(#REF!,AW$8)=1,1,IF(ISERROR(SEARCH(CONCATENATE(AW$8,","),#REF!,1)),IF(ISERROR(SEARCH(CONCATENATE(",",AW$8),#REF!,1)),"-",1),1)))</f>
        <v>-</v>
      </c>
      <c r="AX81" s="336" t="str">
        <f>IF(ISERROR(SEARCH(AX$8,#REF!,1)),"-",IF(COUNTIF(#REF!,AX$8)=1,1,IF(ISERROR(SEARCH(CONCATENATE(AX$8,","),#REF!,1)),IF(ISERROR(SEARCH(CONCATENATE(",",AX$8),#REF!,1)),"-",1),1)))</f>
        <v>-</v>
      </c>
      <c r="AY81" s="336" t="str">
        <f>IF(ISERROR(SEARCH(AY$8,#REF!,1)),"-",IF(COUNTIF(#REF!,AY$8)=1,1,IF(ISERROR(SEARCH(CONCATENATE(AY$8,","),#REF!,1)),IF(ISERROR(SEARCH(CONCATENATE(",",AY$8),#REF!,1)),"-",1),1)))</f>
        <v>-</v>
      </c>
      <c r="AZ81" s="336" t="str">
        <f>IF(ISERROR(SEARCH(AZ$8,#REF!,1)),"-",IF(COUNTIF(#REF!,AZ$8)=1,1,IF(ISERROR(SEARCH(CONCATENATE(AZ$8,","),#REF!,1)),IF(ISERROR(SEARCH(CONCATENATE(",",AZ$8),#REF!,1)),"-",1),1)))</f>
        <v>-</v>
      </c>
      <c r="BA81" s="336" t="str">
        <f>IF(ISERROR(SEARCH(BA$8,#REF!,1)),"-",IF(COUNTIF(#REF!,BA$8)=1,1,IF(ISERROR(SEARCH(CONCATENATE(BA$8,","),#REF!,1)),IF(ISERROR(SEARCH(CONCATENATE(",",BA$8),#REF!,1)),"-",1),1)))</f>
        <v>-</v>
      </c>
      <c r="BB81" s="336" t="str">
        <f>IF(ISERROR(SEARCH(BB$8,#REF!,1)),"-",IF(COUNTIF(#REF!,BB$8)=1,1,IF(ISERROR(SEARCH(CONCATENATE(BB$8,","),#REF!,1)),IF(ISERROR(SEARCH(CONCATENATE(",",BB$8),#REF!,1)),"-",1),1)))</f>
        <v>-</v>
      </c>
      <c r="BC81" s="315"/>
      <c r="BD81" s="336" t="str">
        <f>IF(ISERROR(SEARCH(BD$8,#REF!,1)),"-",IF(COUNTIF(#REF!,BD$8)=1,1,IF(ISERROR(SEARCH(CONCATENATE(BD$8,","),#REF!,1)),IF(ISERROR(SEARCH(CONCATENATE(",",BD$8),#REF!,1)),"-",1),1)))</f>
        <v>-</v>
      </c>
      <c r="BE81" s="336" t="str">
        <f>IF(ISERROR(SEARCH(BE$8,#REF!,1)),"-",IF(COUNTIF(#REF!,BE$8)=1,1,IF(ISERROR(SEARCH(CONCATENATE(BE$8,","),#REF!,1)),IF(ISERROR(SEARCH(CONCATENATE(",",BE$8),#REF!,1)),"-",1),1)))</f>
        <v>-</v>
      </c>
      <c r="BF81" s="336" t="str">
        <f>IF(ISERROR(SEARCH(BF$8,#REF!,1)),"-",IF(COUNTIF(#REF!,BF$8)=1,1,IF(ISERROR(SEARCH(CONCATENATE(BF$8,","),#REF!,1)),IF(ISERROR(SEARCH(CONCATENATE(",",BF$8),#REF!,1)),"-",1),1)))</f>
        <v>-</v>
      </c>
      <c r="BG81" s="336" t="str">
        <f>IF(ISERROR(SEARCH(BG$8,#REF!,1)),"-",IF(COUNTIF(#REF!,BG$8)=1,1,IF(ISERROR(SEARCH(CONCATENATE(BG$8,","),#REF!,1)),IF(ISERROR(SEARCH(CONCATENATE(",",BG$8),#REF!,1)),"-",1),1)))</f>
        <v>-</v>
      </c>
      <c r="BH81" s="336" t="str">
        <f>IF(ISERROR(SEARCH(BH$8,#REF!,1)),"-",IF(COUNTIF(#REF!,BH$8)=1,1,IF(ISERROR(SEARCH(CONCATENATE(BH$8,","),#REF!,1)),IF(ISERROR(SEARCH(CONCATENATE(",",BH$8),#REF!,1)),"-",1),1)))</f>
        <v>-</v>
      </c>
      <c r="BI81" s="336" t="str">
        <f>IF(ISERROR(SEARCH(BI$8,#REF!,1)),"-",IF(COUNTIF(#REF!,BI$8)=1,1,IF(ISERROR(SEARCH(CONCATENATE(BI$8,","),#REF!,1)),IF(ISERROR(SEARCH(CONCATENATE(",",BI$8),#REF!,1)),"-",1),1)))</f>
        <v>-</v>
      </c>
      <c r="BJ81" s="336" t="str">
        <f>IF(ISERROR(SEARCH(BJ$8,#REF!,1)),"-",IF(COUNTIF(#REF!,BJ$8)=1,1,IF(ISERROR(SEARCH(CONCATENATE(BJ$8,","),#REF!,1)),IF(ISERROR(SEARCH(CONCATENATE(",",BJ$8),#REF!,1)),"-",1),1)))</f>
        <v>-</v>
      </c>
      <c r="BK81" s="336" t="str">
        <f>IF(ISERROR(SEARCH(BK$8,#REF!,1)),"-",IF(COUNTIF(#REF!,BK$8)=1,1,IF(ISERROR(SEARCH(CONCATENATE(BK$8,","),#REF!,1)),IF(ISERROR(SEARCH(CONCATENATE(",",BK$8),#REF!,1)),"-",1),1)))</f>
        <v>-</v>
      </c>
      <c r="BL81" s="336" t="str">
        <f>IF(ISERROR(SEARCH(BL$8,#REF!,1)),"-",IF(COUNTIF(#REF!,BL$8)=1,1,IF(ISERROR(SEARCH(CONCATENATE(BL$8,","),#REF!,1)),IF(ISERROR(SEARCH(CONCATENATE(",",BL$8),#REF!,1)),"-",1),1)))</f>
        <v>-</v>
      </c>
      <c r="BM81" s="315"/>
      <c r="BN81" s="336"/>
      <c r="BO81" s="336"/>
      <c r="BP81" s="336"/>
      <c r="BQ81" s="336"/>
      <c r="BR81" s="336"/>
      <c r="BS81" s="336"/>
      <c r="BT81" s="336"/>
      <c r="BU81" s="336"/>
      <c r="BV81" s="263">
        <v>4</v>
      </c>
      <c r="BW81" s="227"/>
    </row>
    <row r="82" spans="1:75" s="228" customFormat="1" ht="15.75">
      <c r="A82" s="283"/>
      <c r="B82" s="331" t="s">
        <v>129</v>
      </c>
      <c r="C82" s="332"/>
      <c r="D82" s="337"/>
      <c r="E82" s="337"/>
      <c r="F82" s="337"/>
      <c r="G82" s="337"/>
      <c r="H82" s="337"/>
      <c r="I82" s="337"/>
      <c r="J82" s="337"/>
      <c r="K82" s="334"/>
      <c r="L82" s="334"/>
      <c r="M82" s="335"/>
      <c r="N82" s="334"/>
      <c r="O82" s="264">
        <v>3</v>
      </c>
      <c r="P82" s="242">
        <v>4</v>
      </c>
      <c r="Q82" s="242">
        <v>4</v>
      </c>
      <c r="R82" s="242">
        <v>3</v>
      </c>
      <c r="S82" s="242">
        <v>4</v>
      </c>
      <c r="T82" s="242">
        <v>4</v>
      </c>
      <c r="U82" s="242">
        <v>4</v>
      </c>
      <c r="V82" s="242">
        <v>3</v>
      </c>
      <c r="W82" s="315"/>
      <c r="X82" s="315"/>
      <c r="Y82" s="315"/>
      <c r="Z82" s="336">
        <f aca="true" t="shared" si="9" ref="Z82:AH82">SUM(Z75:Z81)</f>
        <v>0</v>
      </c>
      <c r="AA82" s="336">
        <f t="shared" si="9"/>
        <v>0</v>
      </c>
      <c r="AB82" s="336">
        <f t="shared" si="9"/>
        <v>0</v>
      </c>
      <c r="AC82" s="336">
        <f t="shared" si="9"/>
        <v>0</v>
      </c>
      <c r="AD82" s="336">
        <f t="shared" si="9"/>
        <v>0</v>
      </c>
      <c r="AE82" s="336">
        <f t="shared" si="9"/>
        <v>0</v>
      </c>
      <c r="AF82" s="336">
        <f t="shared" si="9"/>
        <v>0</v>
      </c>
      <c r="AG82" s="336">
        <f t="shared" si="9"/>
        <v>0</v>
      </c>
      <c r="AH82" s="336">
        <f t="shared" si="9"/>
        <v>0</v>
      </c>
      <c r="AI82" s="315"/>
      <c r="AJ82" s="336">
        <f aca="true" t="shared" si="10" ref="AJ82:AR82">SUM(AJ75:AJ81)</f>
        <v>0</v>
      </c>
      <c r="AK82" s="336">
        <f t="shared" si="10"/>
        <v>0</v>
      </c>
      <c r="AL82" s="336">
        <f t="shared" si="10"/>
        <v>0</v>
      </c>
      <c r="AM82" s="336">
        <f t="shared" si="10"/>
        <v>0</v>
      </c>
      <c r="AN82" s="336">
        <f t="shared" si="10"/>
        <v>0</v>
      </c>
      <c r="AO82" s="336">
        <f t="shared" si="10"/>
        <v>0</v>
      </c>
      <c r="AP82" s="336">
        <f t="shared" si="10"/>
        <v>0</v>
      </c>
      <c r="AQ82" s="336">
        <f t="shared" si="10"/>
        <v>0</v>
      </c>
      <c r="AR82" s="336">
        <f t="shared" si="10"/>
        <v>0</v>
      </c>
      <c r="AS82" s="315"/>
      <c r="AT82" s="336">
        <f aca="true" t="shared" si="11" ref="AT82:BB82">SUM(AT75:AT81)</f>
        <v>0</v>
      </c>
      <c r="AU82" s="336">
        <f t="shared" si="11"/>
        <v>0</v>
      </c>
      <c r="AV82" s="336">
        <f t="shared" si="11"/>
        <v>0</v>
      </c>
      <c r="AW82" s="336">
        <f t="shared" si="11"/>
        <v>0</v>
      </c>
      <c r="AX82" s="336">
        <f t="shared" si="11"/>
        <v>0</v>
      </c>
      <c r="AY82" s="336">
        <f t="shared" si="11"/>
        <v>0</v>
      </c>
      <c r="AZ82" s="336">
        <f t="shared" si="11"/>
        <v>0</v>
      </c>
      <c r="BA82" s="336">
        <f t="shared" si="11"/>
        <v>0</v>
      </c>
      <c r="BB82" s="336">
        <f t="shared" si="11"/>
        <v>0</v>
      </c>
      <c r="BC82" s="315"/>
      <c r="BD82" s="336">
        <f aca="true" t="shared" si="12" ref="BD82:BL82">SUM(BD75:BD81)</f>
        <v>0</v>
      </c>
      <c r="BE82" s="336">
        <f t="shared" si="12"/>
        <v>0</v>
      </c>
      <c r="BF82" s="336">
        <f t="shared" si="12"/>
        <v>0</v>
      </c>
      <c r="BG82" s="336">
        <f t="shared" si="12"/>
        <v>0</v>
      </c>
      <c r="BH82" s="336">
        <f t="shared" si="12"/>
        <v>0</v>
      </c>
      <c r="BI82" s="336">
        <f t="shared" si="12"/>
        <v>0</v>
      </c>
      <c r="BJ82" s="336">
        <f t="shared" si="12"/>
        <v>0</v>
      </c>
      <c r="BK82" s="336">
        <f t="shared" si="12"/>
        <v>0</v>
      </c>
      <c r="BL82" s="336">
        <f t="shared" si="12"/>
        <v>0</v>
      </c>
      <c r="BM82" s="315"/>
      <c r="BN82" s="336">
        <f aca="true" t="shared" si="13" ref="BN82:BU82">SUM(BN75:BN81)</f>
        <v>0</v>
      </c>
      <c r="BO82" s="336">
        <f t="shared" si="13"/>
        <v>0</v>
      </c>
      <c r="BP82" s="336">
        <f t="shared" si="13"/>
        <v>0</v>
      </c>
      <c r="BQ82" s="336">
        <f t="shared" si="13"/>
        <v>0</v>
      </c>
      <c r="BR82" s="336">
        <f t="shared" si="13"/>
        <v>0</v>
      </c>
      <c r="BS82" s="336">
        <f t="shared" si="13"/>
        <v>0</v>
      </c>
      <c r="BT82" s="336">
        <f t="shared" si="13"/>
        <v>0</v>
      </c>
      <c r="BU82" s="336">
        <f t="shared" si="13"/>
        <v>0</v>
      </c>
      <c r="BV82" s="265">
        <v>4</v>
      </c>
      <c r="BW82" s="227"/>
    </row>
    <row r="83" spans="1:75" ht="15.75">
      <c r="A83" s="284"/>
      <c r="B83" s="338" t="s">
        <v>126</v>
      </c>
      <c r="C83" s="339"/>
      <c r="D83" s="339"/>
      <c r="E83" s="339"/>
      <c r="F83" s="339"/>
      <c r="G83" s="339"/>
      <c r="H83" s="339"/>
      <c r="I83" s="339"/>
      <c r="J83" s="339"/>
      <c r="K83" s="339"/>
      <c r="L83" s="339"/>
      <c r="M83" s="340"/>
      <c r="N83" s="339"/>
      <c r="O83" s="241"/>
      <c r="P83" s="241"/>
      <c r="Q83" s="241"/>
      <c r="R83" s="241">
        <v>1</v>
      </c>
      <c r="S83" s="241"/>
      <c r="T83" s="241">
        <v>1</v>
      </c>
      <c r="U83" s="241"/>
      <c r="V83" s="241">
        <v>1</v>
      </c>
      <c r="W83" s="341"/>
      <c r="X83" s="341"/>
      <c r="Y83" s="341"/>
      <c r="Z83" s="342"/>
      <c r="AA83" s="342"/>
      <c r="AB83" s="342"/>
      <c r="AC83" s="342"/>
      <c r="AD83" s="342"/>
      <c r="AE83" s="342"/>
      <c r="AF83" s="342"/>
      <c r="AG83" s="342"/>
      <c r="AH83" s="342"/>
      <c r="AI83" s="341"/>
      <c r="AJ83" s="342"/>
      <c r="AK83" s="342"/>
      <c r="AL83" s="342"/>
      <c r="AM83" s="342"/>
      <c r="AN83" s="342"/>
      <c r="AO83" s="342"/>
      <c r="AP83" s="342"/>
      <c r="AQ83" s="342"/>
      <c r="AR83" s="342"/>
      <c r="AS83" s="341"/>
      <c r="AT83" s="342"/>
      <c r="AU83" s="342"/>
      <c r="AV83" s="342"/>
      <c r="AW83" s="342"/>
      <c r="AX83" s="342"/>
      <c r="AY83" s="342"/>
      <c r="AZ83" s="342"/>
      <c r="BA83" s="342"/>
      <c r="BB83" s="342"/>
      <c r="BC83" s="341"/>
      <c r="BD83" s="342"/>
      <c r="BE83" s="342"/>
      <c r="BF83" s="342"/>
      <c r="BG83" s="342"/>
      <c r="BH83" s="342"/>
      <c r="BI83" s="342"/>
      <c r="BJ83" s="342"/>
      <c r="BK83" s="342"/>
      <c r="BL83" s="342"/>
      <c r="BM83" s="341"/>
      <c r="BN83" s="342"/>
      <c r="BO83" s="342"/>
      <c r="BP83" s="342"/>
      <c r="BQ83" s="342"/>
      <c r="BR83" s="342"/>
      <c r="BS83" s="342"/>
      <c r="BT83" s="342"/>
      <c r="BU83" s="342"/>
      <c r="BV83" s="266">
        <v>1</v>
      </c>
      <c r="BW83" s="195"/>
    </row>
    <row r="84" spans="1:75" ht="12.75">
      <c r="A84" s="496"/>
      <c r="B84" s="285"/>
      <c r="C84" s="286"/>
      <c r="D84" s="286"/>
      <c r="E84" s="286"/>
      <c r="F84" s="286"/>
      <c r="G84" s="286"/>
      <c r="H84" s="286"/>
      <c r="I84" s="286"/>
      <c r="J84" s="286"/>
      <c r="K84" s="286"/>
      <c r="L84" s="286"/>
      <c r="M84" s="286"/>
      <c r="N84" s="286"/>
      <c r="O84" s="243"/>
      <c r="P84" s="243"/>
      <c r="Q84" s="243"/>
      <c r="R84" s="243"/>
      <c r="S84" s="243"/>
      <c r="T84" s="243"/>
      <c r="U84" s="243"/>
      <c r="V84" s="243"/>
      <c r="W84" s="286"/>
      <c r="X84" s="286"/>
      <c r="Y84" s="286"/>
      <c r="Z84" s="287"/>
      <c r="AA84" s="287"/>
      <c r="AB84" s="287"/>
      <c r="AC84" s="287"/>
      <c r="AD84" s="287"/>
      <c r="AE84" s="287"/>
      <c r="AF84" s="287"/>
      <c r="AG84" s="287"/>
      <c r="AH84" s="287"/>
      <c r="AI84" s="286"/>
      <c r="AJ84" s="287"/>
      <c r="AK84" s="287"/>
      <c r="AL84" s="287"/>
      <c r="AM84" s="287"/>
      <c r="AN84" s="287"/>
      <c r="AO84" s="287"/>
      <c r="AP84" s="287"/>
      <c r="AQ84" s="287"/>
      <c r="AR84" s="287"/>
      <c r="AS84" s="286"/>
      <c r="AT84" s="287"/>
      <c r="AU84" s="287"/>
      <c r="AV84" s="287"/>
      <c r="AW84" s="287"/>
      <c r="AX84" s="287"/>
      <c r="AY84" s="287"/>
      <c r="AZ84" s="287"/>
      <c r="BA84" s="287"/>
      <c r="BB84" s="287"/>
      <c r="BC84" s="286"/>
      <c r="BD84" s="287"/>
      <c r="BE84" s="287"/>
      <c r="BF84" s="287"/>
      <c r="BG84" s="287"/>
      <c r="BH84" s="287"/>
      <c r="BI84" s="287"/>
      <c r="BJ84" s="287"/>
      <c r="BK84" s="287"/>
      <c r="BL84" s="287"/>
      <c r="BM84" s="286"/>
      <c r="BN84" s="287"/>
      <c r="BO84" s="287"/>
      <c r="BP84" s="287"/>
      <c r="BQ84" s="287"/>
      <c r="BR84" s="287"/>
      <c r="BS84" s="287"/>
      <c r="BT84" s="287"/>
      <c r="BU84" s="287"/>
      <c r="BV84" s="288"/>
      <c r="BW84" s="195"/>
    </row>
    <row r="85" spans="1:75" ht="12.75" customHeight="1">
      <c r="A85" s="682" t="s">
        <v>476</v>
      </c>
      <c r="B85" s="683"/>
      <c r="C85" s="683"/>
      <c r="D85" s="683"/>
      <c r="E85" s="683"/>
      <c r="F85" s="683"/>
      <c r="G85" s="683"/>
      <c r="H85" s="683"/>
      <c r="I85" s="683"/>
      <c r="J85" s="683"/>
      <c r="K85" s="683"/>
      <c r="L85" s="683"/>
      <c r="M85" s="683"/>
      <c r="N85" s="683"/>
      <c r="O85" s="683"/>
      <c r="P85" s="683"/>
      <c r="Q85" s="683"/>
      <c r="R85" s="683"/>
      <c r="S85" s="683"/>
      <c r="T85" s="683"/>
      <c r="U85" s="683"/>
      <c r="V85" s="683"/>
      <c r="W85" s="683"/>
      <c r="X85" s="683"/>
      <c r="Y85" s="683"/>
      <c r="Z85" s="683"/>
      <c r="AA85" s="683"/>
      <c r="AB85" s="683"/>
      <c r="AC85" s="683"/>
      <c r="AD85" s="683"/>
      <c r="AE85" s="683"/>
      <c r="AF85" s="683"/>
      <c r="AG85" s="683"/>
      <c r="AH85" s="683"/>
      <c r="AI85" s="683"/>
      <c r="AJ85" s="683"/>
      <c r="AK85" s="683"/>
      <c r="AL85" s="683"/>
      <c r="AM85" s="683"/>
      <c r="AN85" s="683"/>
      <c r="AO85" s="683"/>
      <c r="AP85" s="683"/>
      <c r="AQ85" s="683"/>
      <c r="AR85" s="683"/>
      <c r="AS85" s="683"/>
      <c r="AT85" s="683"/>
      <c r="AU85" s="683"/>
      <c r="AV85" s="683"/>
      <c r="AW85" s="683"/>
      <c r="AX85" s="683"/>
      <c r="AY85" s="683"/>
      <c r="AZ85" s="683"/>
      <c r="BA85" s="683"/>
      <c r="BB85" s="683"/>
      <c r="BC85" s="683"/>
      <c r="BD85" s="683"/>
      <c r="BE85" s="683"/>
      <c r="BF85" s="683"/>
      <c r="BG85" s="683"/>
      <c r="BH85" s="683"/>
      <c r="BI85" s="683"/>
      <c r="BJ85" s="683"/>
      <c r="BK85" s="683"/>
      <c r="BL85" s="683"/>
      <c r="BM85" s="683"/>
      <c r="BN85" s="683"/>
      <c r="BO85" s="683"/>
      <c r="BP85" s="683"/>
      <c r="BQ85" s="683"/>
      <c r="BR85" s="683"/>
      <c r="BS85" s="683"/>
      <c r="BT85" s="683"/>
      <c r="BU85" s="683"/>
      <c r="BV85" s="684"/>
      <c r="BW85" s="195"/>
    </row>
    <row r="86" spans="1:75" ht="14.25">
      <c r="A86" s="343"/>
      <c r="B86" s="344"/>
      <c r="C86" s="344"/>
      <c r="D86" s="344"/>
      <c r="E86" s="344"/>
      <c r="F86" s="344"/>
      <c r="G86" s="344"/>
      <c r="H86" s="344"/>
      <c r="I86" s="344"/>
      <c r="J86" s="344"/>
      <c r="K86" s="344"/>
      <c r="L86" s="344"/>
      <c r="M86" s="344"/>
      <c r="N86" s="344"/>
      <c r="O86" s="344"/>
      <c r="P86" s="344"/>
      <c r="Q86" s="344"/>
      <c r="R86" s="344"/>
      <c r="S86" s="344"/>
      <c r="T86" s="344"/>
      <c r="U86" s="344"/>
      <c r="V86" s="344"/>
      <c r="W86" s="344"/>
      <c r="X86" s="344"/>
      <c r="Y86" s="344"/>
      <c r="Z86" s="344"/>
      <c r="AA86" s="344"/>
      <c r="AB86" s="344"/>
      <c r="AC86" s="344"/>
      <c r="AD86" s="344"/>
      <c r="AE86" s="344"/>
      <c r="AF86" s="344"/>
      <c r="AG86" s="344"/>
      <c r="AH86" s="344"/>
      <c r="AI86" s="344"/>
      <c r="AJ86" s="344"/>
      <c r="AK86" s="344"/>
      <c r="AL86" s="344"/>
      <c r="AM86" s="344"/>
      <c r="AN86" s="344"/>
      <c r="AO86" s="344"/>
      <c r="AP86" s="344"/>
      <c r="AQ86" s="344"/>
      <c r="AR86" s="344"/>
      <c r="AS86" s="344"/>
      <c r="AT86" s="344"/>
      <c r="AU86" s="344"/>
      <c r="AV86" s="344"/>
      <c r="AW86" s="344"/>
      <c r="AX86" s="344"/>
      <c r="AY86" s="344"/>
      <c r="AZ86" s="344"/>
      <c r="BA86" s="344"/>
      <c r="BB86" s="344"/>
      <c r="BC86" s="344"/>
      <c r="BD86" s="344"/>
      <c r="BE86" s="344"/>
      <c r="BF86" s="344"/>
      <c r="BG86" s="344"/>
      <c r="BH86" s="344"/>
      <c r="BI86" s="344"/>
      <c r="BJ86" s="344"/>
      <c r="BK86" s="344"/>
      <c r="BL86" s="344"/>
      <c r="BM86" s="344"/>
      <c r="BN86" s="344"/>
      <c r="BO86" s="344"/>
      <c r="BP86" s="344"/>
      <c r="BQ86" s="344"/>
      <c r="BR86" s="344"/>
      <c r="BS86" s="344"/>
      <c r="BT86" s="344"/>
      <c r="BU86" s="344"/>
      <c r="BV86" s="345"/>
      <c r="BW86" s="195"/>
    </row>
    <row r="87" spans="1:75" ht="12.75" customHeight="1">
      <c r="A87" s="676" t="s">
        <v>414</v>
      </c>
      <c r="B87" s="678"/>
      <c r="C87" s="676" t="s">
        <v>413</v>
      </c>
      <c r="D87" s="677"/>
      <c r="E87" s="677"/>
      <c r="F87" s="677"/>
      <c r="G87" s="677"/>
      <c r="H87" s="678"/>
      <c r="I87" s="676" t="s">
        <v>483</v>
      </c>
      <c r="J87" s="677"/>
      <c r="K87" s="677"/>
      <c r="L87" s="677"/>
      <c r="M87" s="677"/>
      <c r="N87" s="677"/>
      <c r="O87" s="677"/>
      <c r="P87" s="678"/>
      <c r="Q87" s="676" t="s">
        <v>412</v>
      </c>
      <c r="R87" s="677"/>
      <c r="S87" s="677"/>
      <c r="T87" s="677"/>
      <c r="U87" s="677"/>
      <c r="V87" s="677"/>
      <c r="W87" s="677"/>
      <c r="X87" s="677"/>
      <c r="Y87" s="677"/>
      <c r="Z87" s="677"/>
      <c r="AA87" s="677"/>
      <c r="AB87" s="677"/>
      <c r="AC87" s="677"/>
      <c r="AD87" s="677"/>
      <c r="AE87" s="677"/>
      <c r="AF87" s="677"/>
      <c r="AG87" s="677"/>
      <c r="AH87" s="677"/>
      <c r="AI87" s="677"/>
      <c r="AJ87" s="677"/>
      <c r="AK87" s="677"/>
      <c r="AL87" s="677"/>
      <c r="AM87" s="677"/>
      <c r="AN87" s="677"/>
      <c r="AO87" s="677"/>
      <c r="AP87" s="677"/>
      <c r="AQ87" s="677"/>
      <c r="AR87" s="677"/>
      <c r="AS87" s="677"/>
      <c r="AT87" s="677"/>
      <c r="AU87" s="677"/>
      <c r="AV87" s="677"/>
      <c r="AW87" s="677"/>
      <c r="AX87" s="677"/>
      <c r="AY87" s="677"/>
      <c r="AZ87" s="677"/>
      <c r="BA87" s="677"/>
      <c r="BB87" s="677"/>
      <c r="BC87" s="677"/>
      <c r="BD87" s="677"/>
      <c r="BE87" s="677"/>
      <c r="BF87" s="677"/>
      <c r="BG87" s="677"/>
      <c r="BH87" s="677"/>
      <c r="BI87" s="677"/>
      <c r="BJ87" s="677"/>
      <c r="BK87" s="677"/>
      <c r="BL87" s="677"/>
      <c r="BM87" s="677"/>
      <c r="BN87" s="677"/>
      <c r="BO87" s="677"/>
      <c r="BP87" s="677"/>
      <c r="BQ87" s="677"/>
      <c r="BR87" s="677"/>
      <c r="BS87" s="677"/>
      <c r="BT87" s="677"/>
      <c r="BU87" s="677"/>
      <c r="BV87" s="678"/>
      <c r="BW87" s="195"/>
    </row>
    <row r="88" spans="1:75" ht="101.25" customHeight="1">
      <c r="A88" s="679"/>
      <c r="B88" s="681"/>
      <c r="C88" s="679"/>
      <c r="D88" s="680"/>
      <c r="E88" s="680"/>
      <c r="F88" s="680"/>
      <c r="G88" s="680"/>
      <c r="H88" s="681"/>
      <c r="I88" s="679"/>
      <c r="J88" s="680"/>
      <c r="K88" s="680"/>
      <c r="L88" s="680"/>
      <c r="M88" s="680"/>
      <c r="N88" s="680"/>
      <c r="O88" s="680"/>
      <c r="P88" s="681"/>
      <c r="Q88" s="679"/>
      <c r="R88" s="680"/>
      <c r="S88" s="680"/>
      <c r="T88" s="680"/>
      <c r="U88" s="680"/>
      <c r="V88" s="680"/>
      <c r="W88" s="680"/>
      <c r="X88" s="680"/>
      <c r="Y88" s="680"/>
      <c r="Z88" s="680"/>
      <c r="AA88" s="680"/>
      <c r="AB88" s="680"/>
      <c r="AC88" s="680"/>
      <c r="AD88" s="680"/>
      <c r="AE88" s="680"/>
      <c r="AF88" s="680"/>
      <c r="AG88" s="680"/>
      <c r="AH88" s="680"/>
      <c r="AI88" s="680"/>
      <c r="AJ88" s="680"/>
      <c r="AK88" s="680"/>
      <c r="AL88" s="680"/>
      <c r="AM88" s="680"/>
      <c r="AN88" s="680"/>
      <c r="AO88" s="680"/>
      <c r="AP88" s="680"/>
      <c r="AQ88" s="680"/>
      <c r="AR88" s="680"/>
      <c r="AS88" s="680"/>
      <c r="AT88" s="680"/>
      <c r="AU88" s="680"/>
      <c r="AV88" s="680"/>
      <c r="AW88" s="680"/>
      <c r="AX88" s="680"/>
      <c r="AY88" s="680"/>
      <c r="AZ88" s="680"/>
      <c r="BA88" s="680"/>
      <c r="BB88" s="680"/>
      <c r="BC88" s="680"/>
      <c r="BD88" s="680"/>
      <c r="BE88" s="680"/>
      <c r="BF88" s="680"/>
      <c r="BG88" s="680"/>
      <c r="BH88" s="680"/>
      <c r="BI88" s="680"/>
      <c r="BJ88" s="680"/>
      <c r="BK88" s="680"/>
      <c r="BL88" s="680"/>
      <c r="BM88" s="680"/>
      <c r="BN88" s="680"/>
      <c r="BO88" s="680"/>
      <c r="BP88" s="680"/>
      <c r="BQ88" s="680"/>
      <c r="BR88" s="680"/>
      <c r="BS88" s="680"/>
      <c r="BT88" s="680"/>
      <c r="BU88" s="680"/>
      <c r="BV88" s="681"/>
      <c r="BW88" s="195"/>
    </row>
    <row r="89" spans="1:75" ht="12.75">
      <c r="A89" s="212"/>
      <c r="B89" s="212"/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04"/>
      <c r="P89" s="244"/>
      <c r="Q89" s="204"/>
      <c r="R89" s="204"/>
      <c r="S89" s="204"/>
      <c r="T89" s="204"/>
      <c r="U89" s="204"/>
      <c r="V89" s="204"/>
      <c r="W89" s="21"/>
      <c r="X89" s="21"/>
      <c r="Y89" s="21"/>
      <c r="Z89" s="195"/>
      <c r="AA89" s="195"/>
      <c r="AB89" s="195"/>
      <c r="AC89" s="195"/>
      <c r="AD89" s="195"/>
      <c r="AE89" s="195"/>
      <c r="AF89" s="195"/>
      <c r="AG89" s="195"/>
      <c r="AH89" s="195"/>
      <c r="AI89" s="21"/>
      <c r="AJ89" s="195"/>
      <c r="AK89" s="195"/>
      <c r="AL89" s="195"/>
      <c r="AM89" s="195"/>
      <c r="AN89" s="195"/>
      <c r="AO89" s="195"/>
      <c r="AP89" s="195"/>
      <c r="AQ89" s="195"/>
      <c r="AR89" s="195"/>
      <c r="AS89" s="21"/>
      <c r="AT89" s="195"/>
      <c r="AU89" s="195"/>
      <c r="AV89" s="195"/>
      <c r="AW89" s="195"/>
      <c r="AX89" s="195"/>
      <c r="AY89" s="195"/>
      <c r="AZ89" s="195"/>
      <c r="BA89" s="195"/>
      <c r="BB89" s="195"/>
      <c r="BC89" s="21"/>
      <c r="BD89" s="195"/>
      <c r="BE89" s="195"/>
      <c r="BF89" s="195"/>
      <c r="BG89" s="195"/>
      <c r="BH89" s="195"/>
      <c r="BI89" s="195"/>
      <c r="BJ89" s="195"/>
      <c r="BK89" s="195"/>
      <c r="BL89" s="195"/>
      <c r="BM89" s="21"/>
      <c r="BN89" s="195"/>
      <c r="BO89" s="195"/>
      <c r="BP89" s="195"/>
      <c r="BQ89" s="195"/>
      <c r="BR89" s="195"/>
      <c r="BS89" s="195"/>
      <c r="BT89" s="195"/>
      <c r="BU89" s="195"/>
      <c r="BV89" s="195"/>
      <c r="BW89" s="195"/>
    </row>
    <row r="90" spans="1:75" ht="12.75">
      <c r="A90" s="212"/>
      <c r="B90" s="219"/>
      <c r="C90" s="219"/>
      <c r="D90" s="219"/>
      <c r="E90" s="219"/>
      <c r="F90" s="219"/>
      <c r="G90" s="219"/>
      <c r="H90" s="219"/>
      <c r="I90" s="219"/>
      <c r="J90" s="219"/>
      <c r="K90" s="219"/>
      <c r="L90" s="219"/>
      <c r="M90" s="219"/>
      <c r="N90" s="219"/>
      <c r="O90" s="219"/>
      <c r="P90" s="245"/>
      <c r="Q90" s="220"/>
      <c r="R90" s="212"/>
      <c r="S90" s="212"/>
      <c r="T90" s="212"/>
      <c r="U90" s="212"/>
      <c r="V90" s="212"/>
      <c r="W90" s="212"/>
      <c r="X90" s="212"/>
      <c r="Y90" s="212"/>
      <c r="Z90" s="212"/>
      <c r="AA90" s="212"/>
      <c r="AB90" s="212"/>
      <c r="AC90" s="212"/>
      <c r="AD90" s="212"/>
      <c r="AE90" s="212"/>
      <c r="AF90" s="212"/>
      <c r="AG90" s="212"/>
      <c r="AH90" s="212"/>
      <c r="AI90" s="212"/>
      <c r="AJ90" s="212"/>
      <c r="AK90" s="212"/>
      <c r="AL90" s="212"/>
      <c r="AM90" s="212"/>
      <c r="AN90" s="212"/>
      <c r="AO90" s="212"/>
      <c r="AP90" s="212"/>
      <c r="AQ90" s="212"/>
      <c r="AR90" s="212"/>
      <c r="AS90" s="212"/>
      <c r="AT90" s="212"/>
      <c r="AU90" s="212"/>
      <c r="AV90" s="212"/>
      <c r="AW90" s="212"/>
      <c r="AX90" s="212"/>
      <c r="AY90" s="212"/>
      <c r="AZ90" s="212"/>
      <c r="BA90" s="212"/>
      <c r="BB90" s="212"/>
      <c r="BC90" s="212"/>
      <c r="BD90" s="212"/>
      <c r="BE90" s="212"/>
      <c r="BF90" s="212"/>
      <c r="BG90" s="212"/>
      <c r="BH90" s="212"/>
      <c r="BI90" s="212"/>
      <c r="BJ90" s="212"/>
      <c r="BK90" s="212"/>
      <c r="BL90" s="212"/>
      <c r="BM90" s="212"/>
      <c r="BN90" s="212"/>
      <c r="BO90" s="212"/>
      <c r="BP90" s="212"/>
      <c r="BQ90" s="212"/>
      <c r="BR90" s="212"/>
      <c r="BS90" s="212"/>
      <c r="BT90" s="212"/>
      <c r="BU90" s="212"/>
      <c r="BV90" s="195"/>
      <c r="BW90" s="195"/>
    </row>
    <row r="91" spans="1:75" ht="77.25" customHeight="1">
      <c r="A91" s="212"/>
      <c r="B91" s="219"/>
      <c r="C91" s="219"/>
      <c r="D91" s="219"/>
      <c r="E91" s="219"/>
      <c r="F91" s="219"/>
      <c r="G91" s="219"/>
      <c r="H91" s="219"/>
      <c r="I91" s="219"/>
      <c r="J91" s="219"/>
      <c r="K91" s="219"/>
      <c r="L91" s="219"/>
      <c r="M91" s="219"/>
      <c r="N91" s="219"/>
      <c r="O91" s="219"/>
      <c r="P91" s="245"/>
      <c r="Q91" s="212"/>
      <c r="R91" s="212"/>
      <c r="S91" s="212"/>
      <c r="T91" s="212"/>
      <c r="U91" s="212"/>
      <c r="V91" s="212"/>
      <c r="W91" s="212"/>
      <c r="X91" s="212"/>
      <c r="Y91" s="212"/>
      <c r="Z91" s="212"/>
      <c r="AA91" s="212"/>
      <c r="AB91" s="212"/>
      <c r="AC91" s="212"/>
      <c r="AD91" s="212"/>
      <c r="AE91" s="212"/>
      <c r="AF91" s="212"/>
      <c r="AG91" s="212"/>
      <c r="AH91" s="212"/>
      <c r="AI91" s="212"/>
      <c r="AJ91" s="212"/>
      <c r="AK91" s="212"/>
      <c r="AL91" s="212"/>
      <c r="AM91" s="212"/>
      <c r="AN91" s="212"/>
      <c r="AO91" s="212"/>
      <c r="AP91" s="212"/>
      <c r="AQ91" s="212"/>
      <c r="AR91" s="212"/>
      <c r="AS91" s="212"/>
      <c r="AT91" s="212"/>
      <c r="AU91" s="212"/>
      <c r="AV91" s="212"/>
      <c r="AW91" s="212"/>
      <c r="AX91" s="212"/>
      <c r="AY91" s="212"/>
      <c r="AZ91" s="212"/>
      <c r="BA91" s="212"/>
      <c r="BB91" s="212"/>
      <c r="BC91" s="212"/>
      <c r="BD91" s="212"/>
      <c r="BE91" s="212"/>
      <c r="BF91" s="212"/>
      <c r="BG91" s="212"/>
      <c r="BH91" s="212"/>
      <c r="BI91" s="212"/>
      <c r="BJ91" s="212"/>
      <c r="BK91" s="212"/>
      <c r="BL91" s="212"/>
      <c r="BM91" s="212"/>
      <c r="BN91" s="212"/>
      <c r="BO91" s="212"/>
      <c r="BP91" s="212"/>
      <c r="BQ91" s="212"/>
      <c r="BR91" s="212"/>
      <c r="BS91" s="212"/>
      <c r="BT91" s="212"/>
      <c r="BU91" s="212"/>
      <c r="BV91" s="195"/>
      <c r="BW91" s="195"/>
    </row>
    <row r="92" spans="1:75" ht="12.75">
      <c r="A92" s="212"/>
      <c r="B92" s="196"/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04"/>
      <c r="P92" s="244"/>
      <c r="Q92" s="204"/>
      <c r="R92" s="204"/>
      <c r="S92" s="204"/>
      <c r="T92" s="204"/>
      <c r="U92" s="204"/>
      <c r="V92" s="204"/>
      <c r="W92" s="21"/>
      <c r="X92" s="21"/>
      <c r="Y92" s="21"/>
      <c r="Z92" s="195"/>
      <c r="AA92" s="195"/>
      <c r="AB92" s="195"/>
      <c r="AC92" s="195"/>
      <c r="AD92" s="195"/>
      <c r="AE92" s="195"/>
      <c r="AF92" s="195"/>
      <c r="AG92" s="195"/>
      <c r="AH92" s="195"/>
      <c r="AI92" s="21"/>
      <c r="AJ92" s="195"/>
      <c r="AK92" s="195"/>
      <c r="AL92" s="195"/>
      <c r="AM92" s="195"/>
      <c r="AN92" s="195"/>
      <c r="AO92" s="195"/>
      <c r="AP92" s="195"/>
      <c r="AQ92" s="195"/>
      <c r="AR92" s="195"/>
      <c r="AS92" s="21"/>
      <c r="AT92" s="195"/>
      <c r="AU92" s="195"/>
      <c r="AV92" s="195"/>
      <c r="AW92" s="195"/>
      <c r="AX92" s="195"/>
      <c r="AY92" s="195"/>
      <c r="AZ92" s="195"/>
      <c r="BA92" s="195"/>
      <c r="BB92" s="195"/>
      <c r="BC92" s="21"/>
      <c r="BD92" s="195"/>
      <c r="BE92" s="195"/>
      <c r="BF92" s="195"/>
      <c r="BG92" s="195"/>
      <c r="BH92" s="195"/>
      <c r="BI92" s="195"/>
      <c r="BJ92" s="195"/>
      <c r="BK92" s="195"/>
      <c r="BL92" s="195"/>
      <c r="BM92" s="21"/>
      <c r="BN92" s="195"/>
      <c r="BO92" s="195"/>
      <c r="BP92" s="195"/>
      <c r="BQ92" s="195"/>
      <c r="BR92" s="195"/>
      <c r="BS92" s="195"/>
      <c r="BT92" s="195"/>
      <c r="BU92" s="195"/>
      <c r="BV92" s="195"/>
      <c r="BW92" s="195"/>
    </row>
    <row r="93" spans="1:75" ht="13.5" thickBot="1">
      <c r="A93" s="212"/>
      <c r="B93" s="685"/>
      <c r="C93" s="685"/>
      <c r="D93" s="685"/>
      <c r="E93" s="685"/>
      <c r="F93" s="685"/>
      <c r="G93" s="685"/>
      <c r="H93" s="685"/>
      <c r="I93" s="685"/>
      <c r="J93" s="685"/>
      <c r="K93" s="685"/>
      <c r="L93" s="685"/>
      <c r="M93" s="685"/>
      <c r="N93" s="21"/>
      <c r="O93" s="21"/>
      <c r="P93" s="238"/>
      <c r="Q93" s="21"/>
      <c r="R93" s="21"/>
      <c r="S93" s="21"/>
      <c r="T93" s="21"/>
      <c r="U93" s="21"/>
      <c r="V93" s="21"/>
      <c r="W93" s="21"/>
      <c r="X93" s="21"/>
      <c r="Z93" s="195"/>
      <c r="AA93" s="195"/>
      <c r="AB93" s="195"/>
      <c r="AC93" s="195"/>
      <c r="AD93" s="195"/>
      <c r="AE93" s="195"/>
      <c r="AF93" s="195"/>
      <c r="AG93" s="195"/>
      <c r="AH93" s="195"/>
      <c r="AI93" s="21"/>
      <c r="AJ93" s="195"/>
      <c r="AK93" s="195"/>
      <c r="AL93" s="195"/>
      <c r="AM93" s="195"/>
      <c r="AN93" s="195"/>
      <c r="AO93" s="195"/>
      <c r="AP93" s="195"/>
      <c r="AQ93" s="195"/>
      <c r="AR93" s="195"/>
      <c r="AS93" s="21"/>
      <c r="AT93" s="195"/>
      <c r="AU93" s="195"/>
      <c r="AV93" s="195"/>
      <c r="AW93" s="195"/>
      <c r="AX93" s="195"/>
      <c r="AY93" s="195"/>
      <c r="AZ93" s="195"/>
      <c r="BA93" s="195"/>
      <c r="BB93" s="195"/>
      <c r="BC93" s="21"/>
      <c r="BD93" s="195"/>
      <c r="BE93" s="195"/>
      <c r="BF93" s="195"/>
      <c r="BG93" s="195"/>
      <c r="BH93" s="195"/>
      <c r="BI93" s="195"/>
      <c r="BJ93" s="195"/>
      <c r="BK93" s="195"/>
      <c r="BL93" s="195"/>
      <c r="BM93" s="21"/>
      <c r="BN93" s="195"/>
      <c r="BO93" s="195"/>
      <c r="BP93" s="195"/>
      <c r="BQ93" s="195"/>
      <c r="BR93" s="195"/>
      <c r="BS93" s="195"/>
      <c r="BT93" s="195"/>
      <c r="BU93" s="195"/>
      <c r="BV93" s="195"/>
      <c r="BW93" s="195"/>
    </row>
    <row r="94" spans="1:75" ht="13.5" thickTop="1">
      <c r="A94" s="212"/>
      <c r="B94" s="686"/>
      <c r="C94" s="686"/>
      <c r="D94" s="686"/>
      <c r="E94" s="686"/>
      <c r="F94" s="686"/>
      <c r="G94" s="686"/>
      <c r="H94" s="686"/>
      <c r="I94" s="686"/>
      <c r="J94" s="686"/>
      <c r="K94" s="686"/>
      <c r="L94" s="686"/>
      <c r="M94" s="686"/>
      <c r="N94" s="686"/>
      <c r="O94" s="686"/>
      <c r="P94" s="686"/>
      <c r="Q94" s="686"/>
      <c r="R94" s="686"/>
      <c r="S94" s="686"/>
      <c r="T94" s="686"/>
      <c r="U94" s="686"/>
      <c r="V94" s="686"/>
      <c r="W94" s="21"/>
      <c r="X94" s="21"/>
      <c r="Z94" s="200"/>
      <c r="AA94" s="200"/>
      <c r="AB94" s="200"/>
      <c r="AC94" s="200"/>
      <c r="AD94" s="200"/>
      <c r="AE94" s="200"/>
      <c r="AF94" s="200"/>
      <c r="AG94" s="200"/>
      <c r="AH94" s="200"/>
      <c r="AI94" s="201"/>
      <c r="AJ94" s="200"/>
      <c r="AK94" s="200"/>
      <c r="AL94" s="200"/>
      <c r="AM94" s="200"/>
      <c r="AN94" s="200"/>
      <c r="AO94" s="200"/>
      <c r="AP94" s="200"/>
      <c r="AQ94" s="200"/>
      <c r="AR94" s="200"/>
      <c r="AS94" s="201"/>
      <c r="AT94" s="200"/>
      <c r="AU94" s="200"/>
      <c r="AV94" s="200"/>
      <c r="AW94" s="200"/>
      <c r="AX94" s="200"/>
      <c r="AY94" s="200"/>
      <c r="AZ94" s="200"/>
      <c r="BA94" s="200"/>
      <c r="BB94" s="200"/>
      <c r="BC94" s="201"/>
      <c r="BD94" s="200"/>
      <c r="BE94" s="200"/>
      <c r="BF94" s="200"/>
      <c r="BG94" s="200"/>
      <c r="BH94" s="200"/>
      <c r="BI94" s="200"/>
      <c r="BJ94" s="200"/>
      <c r="BK94" s="200"/>
      <c r="BL94" s="200"/>
      <c r="BM94" s="201"/>
      <c r="BN94" s="200"/>
      <c r="BO94" s="200"/>
      <c r="BP94" s="200"/>
      <c r="BQ94" s="200"/>
      <c r="BR94" s="200"/>
      <c r="BS94" s="200"/>
      <c r="BT94" s="200"/>
      <c r="BU94" s="200"/>
      <c r="BV94" s="195"/>
      <c r="BW94" s="203"/>
    </row>
    <row r="95" spans="1:74" ht="12.75">
      <c r="A95" s="212"/>
      <c r="B95" s="685"/>
      <c r="C95" s="685"/>
      <c r="D95" s="685"/>
      <c r="E95" s="685"/>
      <c r="F95" s="685"/>
      <c r="G95" s="685"/>
      <c r="H95" s="685"/>
      <c r="I95" s="685"/>
      <c r="J95" s="685"/>
      <c r="K95" s="685"/>
      <c r="L95" s="685"/>
      <c r="M95" s="685"/>
      <c r="N95" s="196"/>
      <c r="O95" s="196"/>
      <c r="P95" s="246"/>
      <c r="Q95" s="196"/>
      <c r="R95" s="196"/>
      <c r="S95" s="196"/>
      <c r="T95" s="196"/>
      <c r="U95" s="196"/>
      <c r="V95" s="196"/>
      <c r="W95" s="203" t="e">
        <f>W82+#REF!+#REF!</f>
        <v>#REF!</v>
      </c>
      <c r="X95" s="203" t="e">
        <f>X82+#REF!+#REF!</f>
        <v>#REF!</v>
      </c>
      <c r="Y95" s="203" t="e">
        <f>Y82+#REF!+#REF!</f>
        <v>#REF!</v>
      </c>
      <c r="Z95" s="203" t="e">
        <f>Z82+#REF!+#REF!</f>
        <v>#REF!</v>
      </c>
      <c r="AA95" s="203" t="e">
        <f>AA82+#REF!+#REF!</f>
        <v>#REF!</v>
      </c>
      <c r="AB95" s="203" t="e">
        <f>AB82+#REF!+#REF!</f>
        <v>#REF!</v>
      </c>
      <c r="AC95" s="203" t="e">
        <f>AC82+#REF!+#REF!</f>
        <v>#REF!</v>
      </c>
      <c r="AD95" s="203" t="e">
        <f>AD82+#REF!+#REF!</f>
        <v>#REF!</v>
      </c>
      <c r="AE95" s="203" t="e">
        <f>AE82+#REF!+#REF!</f>
        <v>#REF!</v>
      </c>
      <c r="AF95" s="203" t="e">
        <f>AF82+#REF!+#REF!</f>
        <v>#REF!</v>
      </c>
      <c r="AG95" s="203" t="e">
        <f>AG82+#REF!+#REF!</f>
        <v>#REF!</v>
      </c>
      <c r="AH95" s="203" t="e">
        <f>AH82+#REF!+#REF!</f>
        <v>#REF!</v>
      </c>
      <c r="AI95" s="203" t="e">
        <f>AI82+#REF!+#REF!</f>
        <v>#REF!</v>
      </c>
      <c r="AJ95" s="203" t="e">
        <f>AJ82+#REF!+#REF!</f>
        <v>#REF!</v>
      </c>
      <c r="AK95" s="203" t="e">
        <f>AK82+#REF!+#REF!</f>
        <v>#REF!</v>
      </c>
      <c r="AL95" s="203" t="e">
        <f>AL82+#REF!+#REF!</f>
        <v>#REF!</v>
      </c>
      <c r="AM95" s="203" t="e">
        <f>AM82+#REF!+#REF!</f>
        <v>#REF!</v>
      </c>
      <c r="AN95" s="203" t="e">
        <f>AN82+#REF!+#REF!</f>
        <v>#REF!</v>
      </c>
      <c r="AO95" s="203" t="e">
        <f>AO82+#REF!+#REF!</f>
        <v>#REF!</v>
      </c>
      <c r="AP95" s="203" t="e">
        <f>AP82+#REF!+#REF!</f>
        <v>#REF!</v>
      </c>
      <c r="AQ95" s="203" t="e">
        <f>AQ82+#REF!+#REF!</f>
        <v>#REF!</v>
      </c>
      <c r="AR95" s="203" t="e">
        <f>AR82+#REF!+#REF!</f>
        <v>#REF!</v>
      </c>
      <c r="AS95" s="203" t="e">
        <f>AS82+#REF!+#REF!</f>
        <v>#REF!</v>
      </c>
      <c r="AT95" s="203" t="e">
        <f>AT82+#REF!+#REF!</f>
        <v>#REF!</v>
      </c>
      <c r="AU95" s="203" t="e">
        <f>AU82+#REF!+#REF!</f>
        <v>#REF!</v>
      </c>
      <c r="AV95" s="203" t="e">
        <f>AV82+#REF!+#REF!</f>
        <v>#REF!</v>
      </c>
      <c r="AW95" s="203" t="e">
        <f>AW82+#REF!+#REF!</f>
        <v>#REF!</v>
      </c>
      <c r="AX95" s="203" t="e">
        <f>AX82+#REF!+#REF!</f>
        <v>#REF!</v>
      </c>
      <c r="AY95" s="203" t="e">
        <f>AY82+#REF!+#REF!</f>
        <v>#REF!</v>
      </c>
      <c r="AZ95" s="203" t="e">
        <f>AZ82+#REF!+#REF!</f>
        <v>#REF!</v>
      </c>
      <c r="BA95" s="203" t="e">
        <f>BA82+#REF!+#REF!</f>
        <v>#REF!</v>
      </c>
      <c r="BB95" s="203" t="e">
        <f>BB82+#REF!+#REF!</f>
        <v>#REF!</v>
      </c>
      <c r="BC95" s="203" t="e">
        <f>BC82+#REF!+#REF!</f>
        <v>#REF!</v>
      </c>
      <c r="BD95" s="203" t="e">
        <f>BD82+#REF!+#REF!</f>
        <v>#REF!</v>
      </c>
      <c r="BE95" s="203" t="e">
        <f>BE82+#REF!+#REF!</f>
        <v>#REF!</v>
      </c>
      <c r="BF95" s="203" t="e">
        <f>BF82+#REF!+#REF!</f>
        <v>#REF!</v>
      </c>
      <c r="BG95" s="203" t="e">
        <f>BG82+#REF!+#REF!</f>
        <v>#REF!</v>
      </c>
      <c r="BH95" s="203" t="e">
        <f>BH82+#REF!+#REF!</f>
        <v>#REF!</v>
      </c>
      <c r="BI95" s="203" t="e">
        <f>BI82+#REF!+#REF!</f>
        <v>#REF!</v>
      </c>
      <c r="BJ95" s="203" t="e">
        <f>BJ82+#REF!+#REF!</f>
        <v>#REF!</v>
      </c>
      <c r="BK95" s="203" t="e">
        <f>BK82+#REF!+#REF!</f>
        <v>#REF!</v>
      </c>
      <c r="BL95" s="203" t="e">
        <f>BL82+#REF!+#REF!</f>
        <v>#REF!</v>
      </c>
      <c r="BM95" s="203" t="e">
        <f>BM82+#REF!+#REF!</f>
        <v>#REF!</v>
      </c>
      <c r="BN95" s="203" t="e">
        <f>BN82+#REF!+#REF!</f>
        <v>#REF!</v>
      </c>
      <c r="BO95" s="203" t="e">
        <f>BO82+#REF!+#REF!</f>
        <v>#REF!</v>
      </c>
      <c r="BP95" s="203" t="e">
        <f>BP82+#REF!+#REF!</f>
        <v>#REF!</v>
      </c>
      <c r="BQ95" s="203" t="e">
        <f>BQ82+#REF!+#REF!</f>
        <v>#REF!</v>
      </c>
      <c r="BR95" s="203" t="e">
        <f>BR82+#REF!+#REF!</f>
        <v>#REF!</v>
      </c>
      <c r="BS95" s="203" t="e">
        <f>BS82+#REF!+#REF!</f>
        <v>#REF!</v>
      </c>
      <c r="BT95" s="203" t="e">
        <f>BT82+#REF!+#REF!</f>
        <v>#REF!</v>
      </c>
      <c r="BU95" s="203" t="e">
        <f>BU82+#REF!+#REF!</f>
        <v>#REF!</v>
      </c>
      <c r="BV95" s="203"/>
    </row>
    <row r="96" spans="1:74" ht="12.75">
      <c r="A96" s="212"/>
      <c r="B96" s="686"/>
      <c r="C96" s="686"/>
      <c r="D96" s="686"/>
      <c r="E96" s="686"/>
      <c r="F96" s="686"/>
      <c r="G96" s="686"/>
      <c r="H96" s="686"/>
      <c r="I96" s="686"/>
      <c r="J96" s="686"/>
      <c r="K96" s="686"/>
      <c r="L96" s="686"/>
      <c r="M96" s="686"/>
      <c r="N96" s="686"/>
      <c r="O96" s="686"/>
      <c r="P96" s="686"/>
      <c r="Q96" s="686"/>
      <c r="R96" s="686"/>
      <c r="S96" s="686"/>
      <c r="T96" s="686"/>
      <c r="U96" s="686"/>
      <c r="V96" s="686"/>
      <c r="W96" s="3"/>
      <c r="X96" s="3"/>
      <c r="BV96" s="21"/>
    </row>
    <row r="97" spans="1:74" ht="12.75">
      <c r="A97" s="212"/>
      <c r="B97" s="196"/>
      <c r="C97" s="686"/>
      <c r="D97" s="686"/>
      <c r="E97" s="686"/>
      <c r="F97" s="686"/>
      <c r="G97" s="686"/>
      <c r="H97" s="686"/>
      <c r="I97" s="686"/>
      <c r="J97" s="686"/>
      <c r="K97" s="686"/>
      <c r="L97" s="686"/>
      <c r="M97" s="686"/>
      <c r="N97" s="686"/>
      <c r="O97" s="196"/>
      <c r="P97" s="246"/>
      <c r="Q97" s="196"/>
      <c r="R97" s="196"/>
      <c r="S97" s="196"/>
      <c r="T97" s="196"/>
      <c r="U97" s="196"/>
      <c r="V97" s="196"/>
      <c r="W97" s="3" t="e">
        <f>#REF!+#REF!+#REF!+#REF!+#REF!+#REF!</f>
        <v>#REF!</v>
      </c>
      <c r="X97" s="3" t="e">
        <f>#REF!+#REF!+#REF!+#REF!+#REF!+#REF!</f>
        <v>#REF!</v>
      </c>
      <c r="BV97" s="21"/>
    </row>
    <row r="98" spans="1:74" ht="13.5" thickBot="1">
      <c r="A98" s="212"/>
      <c r="B98" s="685"/>
      <c r="C98" s="685"/>
      <c r="D98" s="685"/>
      <c r="E98" s="685"/>
      <c r="F98" s="685"/>
      <c r="G98" s="685"/>
      <c r="H98" s="685"/>
      <c r="I98" s="685"/>
      <c r="J98" s="685"/>
      <c r="K98" s="685"/>
      <c r="L98" s="685"/>
      <c r="M98" s="685"/>
      <c r="N98" s="685"/>
      <c r="O98" s="685"/>
      <c r="P98" s="685"/>
      <c r="Q98" s="685"/>
      <c r="R98" s="685"/>
      <c r="S98" s="685"/>
      <c r="T98" s="685"/>
      <c r="U98" s="685"/>
      <c r="V98" s="685"/>
      <c r="W98" s="3"/>
      <c r="X98" s="2"/>
      <c r="BV98" s="21"/>
    </row>
    <row r="99" spans="1:74" ht="18" customHeight="1">
      <c r="A99" s="212"/>
      <c r="B99" s="73"/>
      <c r="C99" s="73"/>
      <c r="D99" s="73"/>
      <c r="E99" s="196"/>
      <c r="F99" s="196"/>
      <c r="G99" s="196"/>
      <c r="H99" s="196"/>
      <c r="I99" s="196"/>
      <c r="J99" s="21"/>
      <c r="K99" s="213"/>
      <c r="L99" s="21"/>
      <c r="N99" s="21"/>
      <c r="O99" s="21"/>
      <c r="P99" s="238"/>
      <c r="Q99" s="21"/>
      <c r="R99" s="21"/>
      <c r="S99" s="21"/>
      <c r="T99" s="21"/>
      <c r="U99" s="21"/>
      <c r="V99" s="19" t="e">
        <f>#REF!+#REF!+#REF!+#REF!+#REF!</f>
        <v>#REF!</v>
      </c>
      <c r="W99" s="20"/>
      <c r="Y99" s="181"/>
      <c r="Z99" s="181"/>
      <c r="AA99" s="181"/>
      <c r="AB99" s="181"/>
      <c r="AC99" s="181"/>
      <c r="AD99" s="181"/>
      <c r="AE99" s="181"/>
      <c r="AF99" s="181"/>
      <c r="AG99" s="181"/>
      <c r="AH99" s="1"/>
      <c r="AI99" s="181"/>
      <c r="AJ99" s="181"/>
      <c r="AK99" s="181"/>
      <c r="AL99" s="181"/>
      <c r="AM99" s="181"/>
      <c r="AN99" s="181"/>
      <c r="AO99" s="181"/>
      <c r="AP99" s="181"/>
      <c r="AQ99" s="181"/>
      <c r="AR99" s="1"/>
      <c r="AS99" s="181"/>
      <c r="AT99" s="181"/>
      <c r="AU99" s="181"/>
      <c r="AV99" s="181"/>
      <c r="AW99" s="181"/>
      <c r="AX99" s="181"/>
      <c r="AY99" s="181"/>
      <c r="AZ99" s="181"/>
      <c r="BA99" s="181"/>
      <c r="BB99" s="1"/>
      <c r="BC99" s="181"/>
      <c r="BD99" s="181"/>
      <c r="BE99" s="181"/>
      <c r="BF99" s="181"/>
      <c r="BG99" s="181"/>
      <c r="BH99" s="181"/>
      <c r="BI99" s="181"/>
      <c r="BJ99" s="181"/>
      <c r="BK99" s="181"/>
      <c r="BM99" s="181"/>
      <c r="BN99" s="181"/>
      <c r="BO99" s="181"/>
      <c r="BP99" s="181"/>
      <c r="BQ99" s="181"/>
      <c r="BR99" s="181"/>
      <c r="BS99" s="181"/>
      <c r="BT99" s="181"/>
      <c r="BU99" s="205"/>
      <c r="BV99" s="204"/>
    </row>
    <row r="100" ht="12.75">
      <c r="BV100" s="21"/>
    </row>
    <row r="101" spans="2:74" ht="12.75">
      <c r="B101" s="206"/>
      <c r="C101" s="206"/>
      <c r="D101" s="206"/>
      <c r="E101" s="206"/>
      <c r="F101" s="206"/>
      <c r="G101" s="206"/>
      <c r="H101" s="206"/>
      <c r="I101" s="206"/>
      <c r="J101" s="206"/>
      <c r="K101" s="206"/>
      <c r="L101" s="206"/>
      <c r="M101" s="206"/>
      <c r="N101" s="206"/>
      <c r="O101" s="206"/>
      <c r="P101" s="247"/>
      <c r="Q101" s="206"/>
      <c r="R101" s="206"/>
      <c r="S101" s="206"/>
      <c r="T101" s="206"/>
      <c r="U101" s="206"/>
      <c r="V101" s="206"/>
      <c r="W101" s="206"/>
      <c r="X101" s="206"/>
      <c r="Y101" s="206"/>
      <c r="Z101" s="206"/>
      <c r="AA101" s="206"/>
      <c r="AB101" s="206"/>
      <c r="AC101" s="206"/>
      <c r="AD101" s="206"/>
      <c r="AE101" s="206"/>
      <c r="AF101" s="206"/>
      <c r="AG101" s="206"/>
      <c r="AH101" s="206"/>
      <c r="AI101" s="206"/>
      <c r="AJ101" s="206"/>
      <c r="AK101" s="206"/>
      <c r="AL101" s="206"/>
      <c r="AM101" s="206"/>
      <c r="AN101" s="206"/>
      <c r="AO101" s="206"/>
      <c r="AP101" s="206"/>
      <c r="AQ101" s="206"/>
      <c r="AR101" s="206"/>
      <c r="AS101" s="206"/>
      <c r="AT101" s="206"/>
      <c r="AU101" s="206"/>
      <c r="AV101" s="206"/>
      <c r="AW101" s="206"/>
      <c r="AX101" s="206"/>
      <c r="AY101" s="206"/>
      <c r="AZ101" s="206"/>
      <c r="BA101" s="206"/>
      <c r="BB101" s="206"/>
      <c r="BC101" s="206"/>
      <c r="BD101" s="206"/>
      <c r="BE101" s="206"/>
      <c r="BF101" s="206"/>
      <c r="BG101" s="206"/>
      <c r="BH101" s="206"/>
      <c r="BI101" s="206"/>
      <c r="BJ101" s="206"/>
      <c r="BK101" s="206"/>
      <c r="BL101" s="206"/>
      <c r="BM101" s="206"/>
      <c r="BN101" s="206"/>
      <c r="BO101" s="206"/>
      <c r="BP101" s="206"/>
      <c r="BQ101" s="206"/>
      <c r="BR101" s="206"/>
      <c r="BS101" s="206"/>
      <c r="BT101" s="206"/>
      <c r="BU101" s="206"/>
      <c r="BV101" s="206"/>
    </row>
    <row r="102" spans="2:74" ht="12.75">
      <c r="B102" s="206"/>
      <c r="C102" s="206"/>
      <c r="D102" s="206"/>
      <c r="E102" s="206"/>
      <c r="F102" s="206"/>
      <c r="G102" s="206"/>
      <c r="H102" s="206"/>
      <c r="I102" s="206"/>
      <c r="J102" s="206"/>
      <c r="K102" s="206"/>
      <c r="L102" s="206"/>
      <c r="M102" s="206"/>
      <c r="N102" s="206"/>
      <c r="O102" s="206"/>
      <c r="P102" s="247"/>
      <c r="Q102" s="206"/>
      <c r="R102" s="206"/>
      <c r="S102" s="206"/>
      <c r="T102" s="206"/>
      <c r="U102" s="206"/>
      <c r="V102" s="206"/>
      <c r="W102" s="206"/>
      <c r="X102" s="206"/>
      <c r="Y102" s="206"/>
      <c r="Z102" s="206"/>
      <c r="AA102" s="206"/>
      <c r="AB102" s="206"/>
      <c r="AC102" s="206"/>
      <c r="AD102" s="206"/>
      <c r="AE102" s="206"/>
      <c r="AF102" s="206"/>
      <c r="AG102" s="206"/>
      <c r="AH102" s="206"/>
      <c r="AI102" s="206"/>
      <c r="AJ102" s="206"/>
      <c r="AK102" s="206"/>
      <c r="AL102" s="206"/>
      <c r="AM102" s="206"/>
      <c r="AN102" s="206"/>
      <c r="AO102" s="206"/>
      <c r="AP102" s="206"/>
      <c r="AQ102" s="206"/>
      <c r="AR102" s="206"/>
      <c r="AS102" s="206"/>
      <c r="AT102" s="206"/>
      <c r="AU102" s="206"/>
      <c r="AV102" s="206"/>
      <c r="AW102" s="206"/>
      <c r="AX102" s="206"/>
      <c r="AY102" s="206"/>
      <c r="AZ102" s="206"/>
      <c r="BA102" s="206"/>
      <c r="BB102" s="206"/>
      <c r="BC102" s="206"/>
      <c r="BD102" s="206"/>
      <c r="BE102" s="206"/>
      <c r="BF102" s="206"/>
      <c r="BG102" s="206"/>
      <c r="BH102" s="206"/>
      <c r="BI102" s="206"/>
      <c r="BJ102" s="206"/>
      <c r="BK102" s="206"/>
      <c r="BL102" s="206"/>
      <c r="BM102" s="206"/>
      <c r="BN102" s="206"/>
      <c r="BO102" s="206"/>
      <c r="BP102" s="206"/>
      <c r="BQ102" s="206"/>
      <c r="BR102" s="206"/>
      <c r="BS102" s="206"/>
      <c r="BT102" s="206"/>
      <c r="BU102" s="206"/>
      <c r="BV102" s="206"/>
    </row>
    <row r="103" spans="2:74" ht="12.75">
      <c r="B103" s="206"/>
      <c r="C103" s="206"/>
      <c r="D103" s="206"/>
      <c r="E103" s="206"/>
      <c r="F103" s="206"/>
      <c r="G103" s="206"/>
      <c r="H103" s="206"/>
      <c r="I103" s="206"/>
      <c r="J103" s="206"/>
      <c r="K103" s="206"/>
      <c r="L103" s="206"/>
      <c r="M103" s="206"/>
      <c r="N103" s="206"/>
      <c r="O103" s="206"/>
      <c r="P103" s="247"/>
      <c r="Q103" s="206"/>
      <c r="R103" s="206"/>
      <c r="S103" s="206"/>
      <c r="T103" s="206"/>
      <c r="U103" s="206"/>
      <c r="V103" s="206"/>
      <c r="W103" s="206"/>
      <c r="X103" s="206"/>
      <c r="Y103" s="206"/>
      <c r="Z103" s="206"/>
      <c r="AA103" s="206"/>
      <c r="AB103" s="206"/>
      <c r="AC103" s="206"/>
      <c r="AD103" s="206"/>
      <c r="AE103" s="206"/>
      <c r="AF103" s="206"/>
      <c r="AG103" s="206"/>
      <c r="AH103" s="206"/>
      <c r="AI103" s="206"/>
      <c r="AJ103" s="206"/>
      <c r="AK103" s="206"/>
      <c r="AL103" s="206"/>
      <c r="AM103" s="206"/>
      <c r="AN103" s="206"/>
      <c r="AO103" s="206"/>
      <c r="AP103" s="206"/>
      <c r="AQ103" s="206"/>
      <c r="AR103" s="206"/>
      <c r="AS103" s="206"/>
      <c r="AT103" s="206"/>
      <c r="AU103" s="206"/>
      <c r="AV103" s="206"/>
      <c r="AW103" s="206"/>
      <c r="AX103" s="206"/>
      <c r="AY103" s="206"/>
      <c r="AZ103" s="206"/>
      <c r="BA103" s="206"/>
      <c r="BB103" s="206"/>
      <c r="BC103" s="206"/>
      <c r="BD103" s="206"/>
      <c r="BE103" s="206"/>
      <c r="BF103" s="206"/>
      <c r="BG103" s="206"/>
      <c r="BH103" s="206"/>
      <c r="BI103" s="206"/>
      <c r="BJ103" s="206"/>
      <c r="BK103" s="206"/>
      <c r="BL103" s="206"/>
      <c r="BM103" s="206"/>
      <c r="BN103" s="206"/>
      <c r="BO103" s="206"/>
      <c r="BP103" s="206"/>
      <c r="BQ103" s="206"/>
      <c r="BR103" s="206"/>
      <c r="BS103" s="206"/>
      <c r="BT103" s="206"/>
      <c r="BU103" s="206"/>
      <c r="BV103" s="206"/>
    </row>
    <row r="104" spans="2:74" ht="12.75">
      <c r="B104" s="206"/>
      <c r="C104" s="206"/>
      <c r="D104" s="206"/>
      <c r="E104" s="206"/>
      <c r="F104" s="206"/>
      <c r="G104" s="206"/>
      <c r="H104" s="206"/>
      <c r="I104" s="206"/>
      <c r="J104" s="206"/>
      <c r="K104" s="206"/>
      <c r="L104" s="206"/>
      <c r="M104" s="206"/>
      <c r="N104" s="206"/>
      <c r="O104" s="206"/>
      <c r="P104" s="247"/>
      <c r="Q104" s="206"/>
      <c r="R104" s="206"/>
      <c r="S104" s="206"/>
      <c r="T104" s="206"/>
      <c r="U104" s="206"/>
      <c r="V104" s="206"/>
      <c r="W104" s="206"/>
      <c r="X104" s="206"/>
      <c r="Y104" s="206"/>
      <c r="Z104" s="206"/>
      <c r="AA104" s="206"/>
      <c r="AB104" s="206"/>
      <c r="AC104" s="206"/>
      <c r="AD104" s="206"/>
      <c r="AE104" s="206"/>
      <c r="AF104" s="206"/>
      <c r="AG104" s="206"/>
      <c r="AH104" s="206"/>
      <c r="AI104" s="206"/>
      <c r="AJ104" s="206"/>
      <c r="AK104" s="206"/>
      <c r="AL104" s="206"/>
      <c r="AM104" s="206"/>
      <c r="AN104" s="206"/>
      <c r="AO104" s="206"/>
      <c r="AP104" s="206"/>
      <c r="AQ104" s="206"/>
      <c r="AR104" s="206"/>
      <c r="AS104" s="206"/>
      <c r="AT104" s="206"/>
      <c r="AU104" s="206"/>
      <c r="AV104" s="206"/>
      <c r="AW104" s="206"/>
      <c r="AX104" s="206"/>
      <c r="AY104" s="206"/>
      <c r="AZ104" s="206"/>
      <c r="BA104" s="206"/>
      <c r="BB104" s="206"/>
      <c r="BC104" s="206"/>
      <c r="BD104" s="206"/>
      <c r="BE104" s="206"/>
      <c r="BF104" s="206"/>
      <c r="BG104" s="206"/>
      <c r="BH104" s="206"/>
      <c r="BI104" s="206"/>
      <c r="BJ104" s="206"/>
      <c r="BK104" s="206"/>
      <c r="BL104" s="206"/>
      <c r="BM104" s="206"/>
      <c r="BN104" s="206"/>
      <c r="BO104" s="206"/>
      <c r="BP104" s="206"/>
      <c r="BQ104" s="206"/>
      <c r="BR104" s="206"/>
      <c r="BS104" s="206"/>
      <c r="BT104" s="206"/>
      <c r="BU104" s="206"/>
      <c r="BV104" s="206"/>
    </row>
    <row r="105" spans="2:74" ht="12.75">
      <c r="B105" s="206"/>
      <c r="C105" s="206"/>
      <c r="D105" s="206"/>
      <c r="E105" s="206"/>
      <c r="F105" s="206"/>
      <c r="G105" s="206"/>
      <c r="H105" s="206"/>
      <c r="I105" s="206"/>
      <c r="J105" s="206"/>
      <c r="K105" s="206"/>
      <c r="L105" s="206"/>
      <c r="M105" s="206"/>
      <c r="N105" s="206"/>
      <c r="O105" s="206"/>
      <c r="P105" s="247"/>
      <c r="Q105" s="206"/>
      <c r="R105" s="206"/>
      <c r="S105" s="206"/>
      <c r="T105" s="206"/>
      <c r="U105" s="206"/>
      <c r="V105" s="206"/>
      <c r="W105" s="206"/>
      <c r="X105" s="206"/>
      <c r="Y105" s="206"/>
      <c r="Z105" s="206"/>
      <c r="AA105" s="206"/>
      <c r="AB105" s="206"/>
      <c r="AC105" s="206"/>
      <c r="AD105" s="206"/>
      <c r="AE105" s="206"/>
      <c r="AF105" s="206"/>
      <c r="AG105" s="206"/>
      <c r="AH105" s="206"/>
      <c r="AI105" s="206"/>
      <c r="AJ105" s="206"/>
      <c r="AK105" s="206"/>
      <c r="AL105" s="206"/>
      <c r="AM105" s="206"/>
      <c r="AN105" s="206"/>
      <c r="AO105" s="206"/>
      <c r="AP105" s="206"/>
      <c r="AQ105" s="206"/>
      <c r="AR105" s="206"/>
      <c r="AS105" s="206"/>
      <c r="AT105" s="206"/>
      <c r="AU105" s="206"/>
      <c r="AV105" s="206"/>
      <c r="AW105" s="206"/>
      <c r="AX105" s="206"/>
      <c r="AY105" s="206"/>
      <c r="AZ105" s="206"/>
      <c r="BA105" s="206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</row>
    <row r="106" spans="2:74" ht="12.75">
      <c r="B106" s="206"/>
      <c r="C106" s="206"/>
      <c r="D106" s="206"/>
      <c r="E106" s="206"/>
      <c r="F106" s="206"/>
      <c r="G106" s="206"/>
      <c r="H106" s="206"/>
      <c r="I106" s="206"/>
      <c r="J106" s="206"/>
      <c r="K106" s="206"/>
      <c r="L106" s="206"/>
      <c r="M106" s="206"/>
      <c r="N106" s="206"/>
      <c r="O106" s="206"/>
      <c r="P106" s="247"/>
      <c r="Q106" s="206"/>
      <c r="R106" s="206"/>
      <c r="S106" s="206"/>
      <c r="T106" s="206"/>
      <c r="U106" s="206"/>
      <c r="V106" s="206"/>
      <c r="W106" s="206"/>
      <c r="X106" s="206"/>
      <c r="Y106" s="206"/>
      <c r="Z106" s="206"/>
      <c r="AA106" s="206"/>
      <c r="AB106" s="206"/>
      <c r="AC106" s="206"/>
      <c r="AD106" s="206"/>
      <c r="AE106" s="206"/>
      <c r="AF106" s="206"/>
      <c r="AG106" s="206"/>
      <c r="AH106" s="206"/>
      <c r="AI106" s="206"/>
      <c r="AJ106" s="206"/>
      <c r="AK106" s="206"/>
      <c r="AL106" s="206"/>
      <c r="AM106" s="206"/>
      <c r="AN106" s="206"/>
      <c r="AO106" s="206"/>
      <c r="AP106" s="206"/>
      <c r="AQ106" s="206"/>
      <c r="AR106" s="206"/>
      <c r="AS106" s="206"/>
      <c r="AT106" s="206"/>
      <c r="AU106" s="206"/>
      <c r="AV106" s="206"/>
      <c r="AW106" s="206"/>
      <c r="AX106" s="206"/>
      <c r="AY106" s="206"/>
      <c r="AZ106" s="206"/>
      <c r="BA106" s="206"/>
      <c r="BB106" s="206"/>
      <c r="BC106" s="206"/>
      <c r="BD106" s="206"/>
      <c r="BE106" s="206"/>
      <c r="BF106" s="206"/>
      <c r="BG106" s="206"/>
      <c r="BH106" s="206"/>
      <c r="BI106" s="206"/>
      <c r="BJ106" s="206"/>
      <c r="BK106" s="206"/>
      <c r="BL106" s="206"/>
      <c r="BM106" s="206"/>
      <c r="BN106" s="206"/>
      <c r="BO106" s="206"/>
      <c r="BP106" s="206"/>
      <c r="BQ106" s="206"/>
      <c r="BR106" s="206"/>
      <c r="BS106" s="206"/>
      <c r="BT106" s="206"/>
      <c r="BU106" s="206"/>
      <c r="BV106" s="206"/>
    </row>
    <row r="107" spans="2:74" ht="12.75">
      <c r="B107" s="206"/>
      <c r="C107" s="206"/>
      <c r="D107" s="206"/>
      <c r="E107" s="206"/>
      <c r="F107" s="206"/>
      <c r="G107" s="206"/>
      <c r="H107" s="206"/>
      <c r="I107" s="206"/>
      <c r="J107" s="206"/>
      <c r="K107" s="206"/>
      <c r="L107" s="206"/>
      <c r="M107" s="206"/>
      <c r="N107" s="206"/>
      <c r="O107" s="206"/>
      <c r="P107" s="247"/>
      <c r="Q107" s="206"/>
      <c r="R107" s="206"/>
      <c r="S107" s="206"/>
      <c r="T107" s="206"/>
      <c r="U107" s="206"/>
      <c r="V107" s="206"/>
      <c r="W107" s="206"/>
      <c r="X107" s="206"/>
      <c r="Y107" s="206"/>
      <c r="Z107" s="206"/>
      <c r="AA107" s="206"/>
      <c r="AB107" s="206"/>
      <c r="AC107" s="206"/>
      <c r="AD107" s="206"/>
      <c r="AE107" s="206"/>
      <c r="AF107" s="206"/>
      <c r="AG107" s="206"/>
      <c r="AH107" s="206"/>
      <c r="AI107" s="206"/>
      <c r="AJ107" s="206"/>
      <c r="AK107" s="206"/>
      <c r="AL107" s="206"/>
      <c r="AM107" s="206"/>
      <c r="AN107" s="206"/>
      <c r="AO107" s="206"/>
      <c r="AP107" s="206"/>
      <c r="AQ107" s="206"/>
      <c r="AR107" s="206"/>
      <c r="AS107" s="206"/>
      <c r="AT107" s="206"/>
      <c r="AU107" s="206"/>
      <c r="AV107" s="206"/>
      <c r="AW107" s="206"/>
      <c r="AX107" s="206"/>
      <c r="AY107" s="206"/>
      <c r="AZ107" s="206"/>
      <c r="BA107" s="206"/>
      <c r="BB107" s="206"/>
      <c r="BC107" s="206"/>
      <c r="BD107" s="206"/>
      <c r="BE107" s="206"/>
      <c r="BF107" s="206"/>
      <c r="BG107" s="206"/>
      <c r="BH107" s="206"/>
      <c r="BI107" s="206"/>
      <c r="BJ107" s="206"/>
      <c r="BK107" s="206"/>
      <c r="BL107" s="206"/>
      <c r="BM107" s="206"/>
      <c r="BN107" s="206"/>
      <c r="BO107" s="206"/>
      <c r="BP107" s="206"/>
      <c r="BQ107" s="206"/>
      <c r="BR107" s="206"/>
      <c r="BS107" s="206"/>
      <c r="BT107" s="206"/>
      <c r="BU107" s="206"/>
      <c r="BV107" s="206"/>
    </row>
    <row r="108" spans="2:74" ht="12.75">
      <c r="B108" s="206"/>
      <c r="C108" s="206"/>
      <c r="D108" s="206"/>
      <c r="E108" s="206"/>
      <c r="F108" s="206"/>
      <c r="G108" s="206"/>
      <c r="H108" s="206"/>
      <c r="I108" s="206"/>
      <c r="J108" s="206"/>
      <c r="K108" s="206"/>
      <c r="L108" s="206"/>
      <c r="M108" s="206"/>
      <c r="N108" s="206"/>
      <c r="O108" s="206"/>
      <c r="P108" s="247"/>
      <c r="Q108" s="206"/>
      <c r="R108" s="206"/>
      <c r="S108" s="206"/>
      <c r="T108" s="206"/>
      <c r="U108" s="206"/>
      <c r="V108" s="206"/>
      <c r="W108" s="206"/>
      <c r="X108" s="206"/>
      <c r="Y108" s="206"/>
      <c r="Z108" s="206"/>
      <c r="AA108" s="206"/>
      <c r="AB108" s="206"/>
      <c r="AC108" s="206"/>
      <c r="AD108" s="206"/>
      <c r="AE108" s="206"/>
      <c r="AF108" s="206"/>
      <c r="AG108" s="206"/>
      <c r="AH108" s="206"/>
      <c r="AI108" s="206"/>
      <c r="AJ108" s="206"/>
      <c r="AK108" s="206"/>
      <c r="AL108" s="206"/>
      <c r="AM108" s="206"/>
      <c r="AN108" s="206"/>
      <c r="AO108" s="206"/>
      <c r="AP108" s="206"/>
      <c r="AQ108" s="206"/>
      <c r="AR108" s="206"/>
      <c r="AS108" s="206"/>
      <c r="AT108" s="206"/>
      <c r="AU108" s="206"/>
      <c r="AV108" s="206"/>
      <c r="AW108" s="206"/>
      <c r="AX108" s="206"/>
      <c r="AY108" s="206"/>
      <c r="AZ108" s="206"/>
      <c r="BA108" s="206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</row>
    <row r="109" ht="12.75">
      <c r="BV109" s="21"/>
    </row>
    <row r="110" ht="12.75">
      <c r="BV110" s="21"/>
    </row>
    <row r="111" ht="12.75">
      <c r="BV111" s="21"/>
    </row>
    <row r="112" ht="12.75">
      <c r="BV112" s="21"/>
    </row>
    <row r="113" ht="12.75">
      <c r="BV113" s="21"/>
    </row>
    <row r="114" ht="12.75">
      <c r="BV114" s="21"/>
    </row>
    <row r="115" ht="12.75">
      <c r="BV115" s="21"/>
    </row>
    <row r="116" ht="12.75">
      <c r="BV116" s="21"/>
    </row>
    <row r="117" ht="12.75">
      <c r="BV117" s="21"/>
    </row>
    <row r="118" ht="12.75">
      <c r="BV118" s="21"/>
    </row>
    <row r="119" ht="12.75">
      <c r="BV119" s="21"/>
    </row>
    <row r="120" ht="12.75">
      <c r="BV120" s="21"/>
    </row>
    <row r="121" ht="12.75">
      <c r="BV121" s="21"/>
    </row>
    <row r="122" ht="12.75">
      <c r="BV122" s="21"/>
    </row>
    <row r="123" ht="12.75">
      <c r="BV123" s="21"/>
    </row>
    <row r="124" ht="12.75">
      <c r="BV124" s="21"/>
    </row>
    <row r="125" ht="12.75">
      <c r="BV125" s="21"/>
    </row>
    <row r="126" ht="12.75">
      <c r="BV126" s="21"/>
    </row>
    <row r="127" ht="12.75">
      <c r="BV127" s="21"/>
    </row>
    <row r="128" ht="12.75">
      <c r="BV128" s="21"/>
    </row>
    <row r="129" ht="12.75">
      <c r="BV129" s="21"/>
    </row>
    <row r="130" ht="12.75">
      <c r="BV130" s="21"/>
    </row>
    <row r="131" ht="12.75">
      <c r="BV131" s="21"/>
    </row>
    <row r="132" ht="12.75">
      <c r="BV132" s="21"/>
    </row>
    <row r="133" ht="12.75">
      <c r="BV133" s="21"/>
    </row>
    <row r="134" ht="12.75">
      <c r="BV134" s="21"/>
    </row>
    <row r="135" ht="12.75">
      <c r="BV135" s="21"/>
    </row>
    <row r="136" ht="12.75">
      <c r="BV136" s="21"/>
    </row>
    <row r="137" ht="12.75">
      <c r="BV137" s="21"/>
    </row>
    <row r="138" ht="12.75">
      <c r="BV138" s="21"/>
    </row>
    <row r="139" ht="12.75">
      <c r="BV139" s="21"/>
    </row>
    <row r="140" ht="12.75">
      <c r="BV140" s="21"/>
    </row>
    <row r="141" ht="12.75">
      <c r="BV141" s="21"/>
    </row>
    <row r="142" ht="12.75">
      <c r="BV142" s="21"/>
    </row>
    <row r="143" ht="12.75">
      <c r="BV143" s="21"/>
    </row>
    <row r="144" ht="12.75">
      <c r="BV144" s="21"/>
    </row>
    <row r="145" ht="12.75">
      <c r="BV145" s="21"/>
    </row>
    <row r="146" ht="12.75">
      <c r="BV146" s="21"/>
    </row>
    <row r="147" ht="12.75">
      <c r="BV147" s="21"/>
    </row>
    <row r="148" ht="12.75">
      <c r="BV148" s="21"/>
    </row>
    <row r="149" ht="12.75">
      <c r="BV149" s="21"/>
    </row>
    <row r="150" ht="12.75">
      <c r="BV150" s="21"/>
    </row>
    <row r="151" ht="12.75">
      <c r="BV151" s="21"/>
    </row>
    <row r="152" ht="12.75">
      <c r="BV152" s="21"/>
    </row>
    <row r="153" ht="12.75">
      <c r="BV153" s="21"/>
    </row>
    <row r="154" ht="12.75">
      <c r="BV154" s="21"/>
    </row>
    <row r="155" ht="12.75">
      <c r="BV155" s="21"/>
    </row>
    <row r="156" ht="12.75">
      <c r="BV156" s="21"/>
    </row>
    <row r="157" ht="12.75">
      <c r="BV157" s="21"/>
    </row>
    <row r="158" ht="12.75">
      <c r="BV158" s="21"/>
    </row>
    <row r="159" ht="12.75">
      <c r="BV159" s="21"/>
    </row>
    <row r="160" ht="12.75">
      <c r="BV160" s="21"/>
    </row>
    <row r="161" ht="12.75">
      <c r="BV161" s="21"/>
    </row>
    <row r="162" ht="12.75">
      <c r="BV162" s="21"/>
    </row>
    <row r="163" ht="12.75">
      <c r="BV163" s="21"/>
    </row>
    <row r="164" ht="12.75">
      <c r="BV164" s="21"/>
    </row>
    <row r="165" ht="12.75">
      <c r="BV165" s="21"/>
    </row>
    <row r="166" ht="12.75">
      <c r="BV166" s="21"/>
    </row>
    <row r="167" ht="12.75">
      <c r="BV167" s="21"/>
    </row>
    <row r="168" ht="12.75">
      <c r="BV168" s="21"/>
    </row>
    <row r="169" ht="12.75">
      <c r="BV169" s="21"/>
    </row>
    <row r="170" ht="12.75">
      <c r="BV170" s="21"/>
    </row>
    <row r="171" ht="12.75">
      <c r="BV171" s="21"/>
    </row>
    <row r="172" ht="12.75">
      <c r="BV172" s="21"/>
    </row>
    <row r="173" ht="12.75">
      <c r="BV173" s="21"/>
    </row>
    <row r="174" ht="12.75">
      <c r="BV174" s="21"/>
    </row>
    <row r="175" ht="12.75">
      <c r="BV175" s="21"/>
    </row>
    <row r="176" ht="12.75">
      <c r="BV176" s="21"/>
    </row>
    <row r="177" ht="12.75">
      <c r="BV177" s="21"/>
    </row>
    <row r="178" ht="12.75">
      <c r="BV178" s="21"/>
    </row>
    <row r="179" ht="12.75">
      <c r="BV179" s="21"/>
    </row>
    <row r="180" ht="12.75">
      <c r="BV180" s="21"/>
    </row>
    <row r="181" ht="12.75">
      <c r="BV181" s="21"/>
    </row>
    <row r="182" ht="12.75">
      <c r="BV182" s="21"/>
    </row>
    <row r="183" ht="12.75">
      <c r="BV183" s="21"/>
    </row>
    <row r="184" ht="12.75">
      <c r="BV184" s="21"/>
    </row>
    <row r="185" ht="12.75">
      <c r="BV185" s="21"/>
    </row>
    <row r="186" ht="12.75">
      <c r="BV186" s="21"/>
    </row>
    <row r="187" ht="12.75">
      <c r="BV187" s="21"/>
    </row>
    <row r="188" ht="12.75">
      <c r="BV188" s="21"/>
    </row>
    <row r="189" ht="12.75">
      <c r="BV189" s="21"/>
    </row>
    <row r="190" ht="12.75">
      <c r="BV190" s="21"/>
    </row>
    <row r="191" ht="12.75">
      <c r="BV191" s="21"/>
    </row>
    <row r="192" ht="12.75">
      <c r="BV192" s="21"/>
    </row>
    <row r="193" ht="12.75">
      <c r="BV193" s="21"/>
    </row>
    <row r="194" ht="12.75">
      <c r="BV194" s="21"/>
    </row>
    <row r="195" ht="12.75">
      <c r="BV195" s="21"/>
    </row>
    <row r="196" ht="12.75">
      <c r="BV196" s="21"/>
    </row>
    <row r="197" ht="12.75">
      <c r="BV197" s="21"/>
    </row>
    <row r="198" ht="12.75">
      <c r="BV198" s="21"/>
    </row>
    <row r="199" ht="12.75">
      <c r="BV199" s="21"/>
    </row>
    <row r="200" ht="12.75">
      <c r="BV200" s="21"/>
    </row>
    <row r="201" ht="12.75">
      <c r="BV201" s="21"/>
    </row>
    <row r="202" ht="12.75">
      <c r="BV202" s="21"/>
    </row>
    <row r="203" ht="12.75">
      <c r="BV203" s="21"/>
    </row>
    <row r="204" ht="12.75">
      <c r="BV204" s="21"/>
    </row>
    <row r="205" ht="12.75">
      <c r="BV205" s="21"/>
    </row>
    <row r="206" ht="12.75">
      <c r="BV206" s="21"/>
    </row>
    <row r="207" ht="12.75">
      <c r="BV207" s="21"/>
    </row>
    <row r="208" ht="12.75">
      <c r="BV208" s="21"/>
    </row>
    <row r="209" ht="12.75">
      <c r="BV209" s="21"/>
    </row>
    <row r="210" ht="12.75">
      <c r="BV210" s="21"/>
    </row>
    <row r="211" ht="12.75">
      <c r="BV211" s="21"/>
    </row>
    <row r="212" ht="12.75">
      <c r="BV212" s="21"/>
    </row>
    <row r="213" ht="12.75">
      <c r="BV213" s="21"/>
    </row>
    <row r="214" ht="12.75">
      <c r="BV214" s="21"/>
    </row>
    <row r="215" ht="12.75">
      <c r="BV215" s="21"/>
    </row>
    <row r="216" ht="12.75">
      <c r="BV216" s="21"/>
    </row>
    <row r="217" ht="12.75">
      <c r="BV217" s="21"/>
    </row>
    <row r="218" ht="12.75">
      <c r="BV218" s="21"/>
    </row>
    <row r="219" ht="12.75">
      <c r="BV219" s="21"/>
    </row>
    <row r="220" ht="12.75">
      <c r="BV220" s="21"/>
    </row>
    <row r="221" ht="12.75">
      <c r="BV221" s="21"/>
    </row>
    <row r="222" ht="12.75">
      <c r="BV222" s="21"/>
    </row>
    <row r="223" ht="12.75">
      <c r="BV223" s="21"/>
    </row>
    <row r="224" ht="12.75">
      <c r="BV224" s="21"/>
    </row>
    <row r="225" ht="12.75">
      <c r="BV225" s="21"/>
    </row>
    <row r="226" ht="12.75">
      <c r="BV226" s="21"/>
    </row>
    <row r="227" ht="12.75">
      <c r="BV227" s="21"/>
    </row>
    <row r="228" ht="12.75">
      <c r="BV228" s="21"/>
    </row>
    <row r="229" ht="12.75">
      <c r="BV229" s="21"/>
    </row>
    <row r="230" ht="12.75">
      <c r="BV230" s="21"/>
    </row>
    <row r="231" ht="12.75">
      <c r="BV231" s="21"/>
    </row>
    <row r="232" ht="12.75">
      <c r="BV232" s="21"/>
    </row>
    <row r="233" ht="12.75">
      <c r="BV233" s="21"/>
    </row>
    <row r="234" ht="12.75">
      <c r="BV234" s="21"/>
    </row>
    <row r="235" ht="12.75">
      <c r="BV235" s="21"/>
    </row>
    <row r="236" ht="12.75">
      <c r="BV236" s="21"/>
    </row>
    <row r="237" ht="12.75">
      <c r="BV237" s="21"/>
    </row>
    <row r="238" ht="12.75">
      <c r="BV238" s="21"/>
    </row>
    <row r="239" ht="12.75">
      <c r="BV239" s="21"/>
    </row>
    <row r="240" ht="12.75">
      <c r="BV240" s="21"/>
    </row>
    <row r="241" ht="12.75">
      <c r="BV241" s="21"/>
    </row>
    <row r="242" ht="12.75">
      <c r="BV242" s="21"/>
    </row>
    <row r="243" ht="12.75">
      <c r="BV243" s="21"/>
    </row>
    <row r="244" ht="12.75">
      <c r="BV244" s="21"/>
    </row>
    <row r="245" ht="12.75">
      <c r="BV245" s="21"/>
    </row>
    <row r="246" ht="12.75">
      <c r="BV246" s="21"/>
    </row>
    <row r="247" ht="12.75">
      <c r="BV247" s="21"/>
    </row>
    <row r="248" ht="12.75">
      <c r="BV248" s="21"/>
    </row>
    <row r="249" ht="12.75">
      <c r="BV249" s="21"/>
    </row>
    <row r="250" ht="12.75">
      <c r="BV250" s="21"/>
    </row>
    <row r="251" ht="12.75">
      <c r="BV251" s="21"/>
    </row>
    <row r="252" ht="12.75">
      <c r="BV252" s="21"/>
    </row>
    <row r="253" ht="12.75">
      <c r="BV253" s="21"/>
    </row>
    <row r="254" ht="12.75">
      <c r="BV254" s="21"/>
    </row>
    <row r="255" ht="12.75">
      <c r="BV255" s="21"/>
    </row>
    <row r="256" ht="12.75">
      <c r="BV256" s="21"/>
    </row>
    <row r="257" ht="12.75">
      <c r="BV257" s="21"/>
    </row>
    <row r="258" ht="12.75">
      <c r="BV258" s="21"/>
    </row>
    <row r="259" ht="12.75">
      <c r="BV259" s="21"/>
    </row>
    <row r="260" ht="12.75">
      <c r="BV260" s="21"/>
    </row>
    <row r="261" ht="12.75">
      <c r="BV261" s="21"/>
    </row>
    <row r="262" ht="12.75">
      <c r="BV262" s="21"/>
    </row>
    <row r="263" ht="12.75">
      <c r="BV263" s="21"/>
    </row>
    <row r="264" ht="12.75">
      <c r="BV264" s="21"/>
    </row>
    <row r="265" ht="12.75">
      <c r="BV265" s="21"/>
    </row>
    <row r="266" ht="12.75">
      <c r="BV266" s="21"/>
    </row>
    <row r="267" ht="12.75">
      <c r="BV267" s="21"/>
    </row>
    <row r="268" ht="12.75">
      <c r="BV268" s="21"/>
    </row>
    <row r="269" ht="12.75">
      <c r="BV269" s="21"/>
    </row>
    <row r="270" ht="12.75">
      <c r="BV270" s="21"/>
    </row>
    <row r="271" ht="12.75">
      <c r="BV271" s="21"/>
    </row>
    <row r="272" ht="12.75">
      <c r="BV272" s="21"/>
    </row>
    <row r="273" ht="12.75">
      <c r="BV273" s="21"/>
    </row>
    <row r="274" ht="12.75">
      <c r="BV274" s="21"/>
    </row>
    <row r="275" ht="12.75">
      <c r="BV275" s="21"/>
    </row>
    <row r="276" ht="12.75">
      <c r="BV276" s="21"/>
    </row>
    <row r="277" ht="12.75">
      <c r="BV277" s="21"/>
    </row>
    <row r="278" ht="12.75">
      <c r="BV278" s="21"/>
    </row>
    <row r="279" ht="12.75">
      <c r="BV279" s="21"/>
    </row>
    <row r="280" ht="12.75">
      <c r="BV280" s="21"/>
    </row>
    <row r="281" ht="12.75">
      <c r="BV281" s="21"/>
    </row>
    <row r="282" ht="12.75">
      <c r="BV282" s="21"/>
    </row>
    <row r="283" ht="12.75">
      <c r="BV283" s="21"/>
    </row>
    <row r="284" ht="12.75">
      <c r="BV284" s="21"/>
    </row>
    <row r="285" ht="12.75">
      <c r="BV285" s="21"/>
    </row>
    <row r="286" ht="12.75">
      <c r="BV286" s="21"/>
    </row>
    <row r="287" ht="12.75">
      <c r="BV287" s="21"/>
    </row>
    <row r="288" ht="12.75">
      <c r="BV288" s="21"/>
    </row>
    <row r="289" ht="12.75">
      <c r="BV289" s="21"/>
    </row>
    <row r="290" ht="12.75">
      <c r="BV290" s="21"/>
    </row>
    <row r="291" ht="12.75">
      <c r="BV291" s="21"/>
    </row>
    <row r="292" ht="12.75">
      <c r="BV292" s="21"/>
    </row>
    <row r="293" ht="12.75">
      <c r="BV293" s="21"/>
    </row>
    <row r="294" ht="12.75">
      <c r="BV294" s="21"/>
    </row>
    <row r="295" ht="12.75">
      <c r="BV295" s="21"/>
    </row>
    <row r="296" ht="12.75">
      <c r="BV296" s="21"/>
    </row>
    <row r="297" ht="12.75">
      <c r="BV297" s="21"/>
    </row>
    <row r="298" ht="12.75">
      <c r="BV298" s="21"/>
    </row>
    <row r="299" ht="12.75">
      <c r="BV299" s="21"/>
    </row>
    <row r="300" ht="12.75">
      <c r="BV300" s="21"/>
    </row>
    <row r="301" ht="12.75">
      <c r="BV301" s="21"/>
    </row>
    <row r="302" ht="12.75">
      <c r="BV302" s="21"/>
    </row>
    <row r="303" ht="12.75">
      <c r="BV303" s="21"/>
    </row>
    <row r="304" ht="12.75">
      <c r="BV304" s="21"/>
    </row>
    <row r="305" ht="12.75">
      <c r="BV305" s="21"/>
    </row>
    <row r="306" ht="12.75">
      <c r="BV306" s="21"/>
    </row>
    <row r="307" ht="12.75">
      <c r="BV307" s="21"/>
    </row>
    <row r="308" ht="12.75">
      <c r="BV308" s="21"/>
    </row>
    <row r="309" ht="12.75">
      <c r="BV309" s="21"/>
    </row>
    <row r="310" ht="12.75">
      <c r="BV310" s="21"/>
    </row>
    <row r="311" ht="12.75">
      <c r="BV311" s="21"/>
    </row>
    <row r="312" ht="12.75">
      <c r="BV312" s="21"/>
    </row>
    <row r="313" ht="12.75">
      <c r="BV313" s="21"/>
    </row>
    <row r="314" ht="12.75">
      <c r="BV314" s="21"/>
    </row>
    <row r="315" ht="12.75">
      <c r="BV315" s="21"/>
    </row>
    <row r="316" ht="12.75">
      <c r="BV316" s="21"/>
    </row>
    <row r="317" ht="12.75">
      <c r="BV317" s="21"/>
    </row>
    <row r="318" ht="12.75">
      <c r="BV318" s="21"/>
    </row>
    <row r="319" ht="12.75">
      <c r="BV319" s="21"/>
    </row>
    <row r="320" ht="12.75">
      <c r="BV320" s="21"/>
    </row>
    <row r="321" ht="12.75">
      <c r="BV321" s="21"/>
    </row>
    <row r="322" ht="12.75">
      <c r="BV322" s="21"/>
    </row>
    <row r="323" ht="12.75">
      <c r="BV323" s="21"/>
    </row>
    <row r="324" ht="12.75">
      <c r="BV324" s="21"/>
    </row>
    <row r="325" ht="12.75">
      <c r="BV325" s="21"/>
    </row>
    <row r="326" ht="12.75">
      <c r="BV326" s="21"/>
    </row>
    <row r="327" ht="12.75">
      <c r="BV327" s="21"/>
    </row>
    <row r="328" ht="12.75">
      <c r="BV328" s="21"/>
    </row>
    <row r="329" ht="12.75">
      <c r="BV329" s="21"/>
    </row>
    <row r="330" ht="12.75">
      <c r="BV330" s="21"/>
    </row>
    <row r="331" ht="12.75">
      <c r="BV331" s="21"/>
    </row>
    <row r="332" ht="12.75">
      <c r="BV332" s="21"/>
    </row>
    <row r="333" ht="12.75">
      <c r="BV333" s="21"/>
    </row>
    <row r="334" ht="12.75">
      <c r="BV334" s="21"/>
    </row>
    <row r="335" ht="12.75">
      <c r="BV335" s="21"/>
    </row>
    <row r="336" ht="12.75">
      <c r="BV336" s="21"/>
    </row>
    <row r="337" ht="12.75">
      <c r="BV337" s="21"/>
    </row>
    <row r="338" ht="12.75">
      <c r="BV338" s="21"/>
    </row>
    <row r="339" ht="12.75">
      <c r="BV339" s="21"/>
    </row>
    <row r="340" ht="12.75">
      <c r="BV340" s="21"/>
    </row>
    <row r="341" ht="12.75">
      <c r="BV341" s="21"/>
    </row>
    <row r="342" ht="12.75">
      <c r="BV342" s="21"/>
    </row>
    <row r="343" ht="12.75">
      <c r="BV343" s="21"/>
    </row>
    <row r="344" ht="12.75">
      <c r="BV344" s="21"/>
    </row>
    <row r="345" ht="12.75">
      <c r="BV345" s="21"/>
    </row>
    <row r="346" ht="12.75">
      <c r="BV346" s="21"/>
    </row>
    <row r="347" ht="12.75">
      <c r="BV347" s="21"/>
    </row>
    <row r="348" ht="12.75">
      <c r="BV348" s="21"/>
    </row>
    <row r="349" ht="12.75">
      <c r="BV349" s="21"/>
    </row>
    <row r="350" ht="12.75">
      <c r="BV350" s="21"/>
    </row>
    <row r="351" ht="12.75">
      <c r="BV351" s="21"/>
    </row>
    <row r="352" ht="12.75">
      <c r="BV352" s="21"/>
    </row>
    <row r="353" ht="12.75">
      <c r="BV353" s="21"/>
    </row>
    <row r="354" ht="12.75">
      <c r="BV354" s="21"/>
    </row>
    <row r="355" ht="12.75">
      <c r="BV355" s="21"/>
    </row>
    <row r="356" ht="12.75">
      <c r="BV356" s="21"/>
    </row>
    <row r="357" ht="12.75">
      <c r="BV357" s="21"/>
    </row>
    <row r="358" ht="12.75">
      <c r="BV358" s="21"/>
    </row>
    <row r="359" ht="12.75">
      <c r="BV359" s="21"/>
    </row>
    <row r="360" ht="12.75">
      <c r="BV360" s="21"/>
    </row>
    <row r="361" ht="12.75">
      <c r="BV361" s="21"/>
    </row>
    <row r="362" ht="12.75">
      <c r="BV362" s="21"/>
    </row>
    <row r="363" ht="12.75">
      <c r="BV363" s="21"/>
    </row>
    <row r="364" ht="12.75">
      <c r="BV364" s="21"/>
    </row>
    <row r="365" ht="12.75">
      <c r="BV365" s="21"/>
    </row>
    <row r="366" ht="12.75">
      <c r="BV366" s="21"/>
    </row>
    <row r="367" ht="12.75">
      <c r="BV367" s="21"/>
    </row>
    <row r="368" ht="12.75">
      <c r="BV368" s="21"/>
    </row>
    <row r="369" ht="12.75">
      <c r="BV369" s="21"/>
    </row>
    <row r="370" ht="12.75">
      <c r="BV370" s="21"/>
    </row>
    <row r="371" ht="12.75">
      <c r="BV371" s="21"/>
    </row>
    <row r="372" ht="12.75">
      <c r="BV372" s="21"/>
    </row>
    <row r="373" ht="12.75">
      <c r="BV373" s="21"/>
    </row>
    <row r="374" ht="12.75">
      <c r="BV374" s="21"/>
    </row>
    <row r="375" ht="12.75">
      <c r="BV375" s="21"/>
    </row>
    <row r="376" ht="12.75">
      <c r="BV376" s="21"/>
    </row>
    <row r="377" ht="12.75">
      <c r="BV377" s="21"/>
    </row>
    <row r="378" ht="12.75">
      <c r="BV378" s="21"/>
    </row>
    <row r="379" ht="12.75">
      <c r="BV379" s="21"/>
    </row>
    <row r="380" ht="12.75">
      <c r="BV380" s="21"/>
    </row>
    <row r="381" ht="12.75">
      <c r="BV381" s="21"/>
    </row>
    <row r="382" ht="12.75">
      <c r="BV382" s="21"/>
    </row>
    <row r="383" ht="12.75">
      <c r="BV383" s="21"/>
    </row>
    <row r="384" ht="12.75">
      <c r="BV384" s="21"/>
    </row>
    <row r="385" ht="12.75">
      <c r="BV385" s="21"/>
    </row>
    <row r="386" ht="12.75">
      <c r="BV386" s="21"/>
    </row>
    <row r="387" ht="12.75">
      <c r="BV387" s="21"/>
    </row>
    <row r="388" ht="12.75">
      <c r="BV388" s="21"/>
    </row>
    <row r="389" ht="12.75">
      <c r="BV389" s="21"/>
    </row>
    <row r="390" ht="12.75">
      <c r="BV390" s="21"/>
    </row>
    <row r="391" ht="12.75">
      <c r="BV391" s="21"/>
    </row>
    <row r="392" ht="12.75">
      <c r="BV392" s="21"/>
    </row>
    <row r="393" ht="12.75">
      <c r="BV393" s="21"/>
    </row>
    <row r="394" ht="12.75">
      <c r="BV394" s="21"/>
    </row>
    <row r="395" ht="12.75">
      <c r="BV395" s="21"/>
    </row>
    <row r="396" ht="12.75">
      <c r="BV396" s="21"/>
    </row>
    <row r="397" ht="12.75">
      <c r="BV397" s="21"/>
    </row>
    <row r="398" ht="12.75">
      <c r="BV398" s="21"/>
    </row>
    <row r="399" ht="12.75">
      <c r="BV399" s="21"/>
    </row>
    <row r="400" ht="12.75">
      <c r="BV400" s="21"/>
    </row>
    <row r="401" ht="12.75">
      <c r="BV401" s="21"/>
    </row>
    <row r="402" ht="12.75">
      <c r="BV402" s="21"/>
    </row>
    <row r="403" ht="12.75">
      <c r="BV403" s="21"/>
    </row>
    <row r="404" ht="12.75">
      <c r="BV404" s="21"/>
    </row>
    <row r="405" ht="12.75">
      <c r="BV405" s="21"/>
    </row>
    <row r="406" ht="12.75">
      <c r="BV406" s="21"/>
    </row>
    <row r="407" ht="12.75">
      <c r="BV407" s="21"/>
    </row>
    <row r="408" ht="12.75">
      <c r="BV408" s="21"/>
    </row>
    <row r="409" ht="12.75">
      <c r="BV409" s="21"/>
    </row>
    <row r="410" ht="12.75">
      <c r="BV410" s="21"/>
    </row>
    <row r="411" ht="12.75">
      <c r="BV411" s="21"/>
    </row>
    <row r="412" ht="12.75">
      <c r="BV412" s="21"/>
    </row>
    <row r="413" ht="12.75">
      <c r="BV413" s="21"/>
    </row>
    <row r="414" ht="12.75">
      <c r="BV414" s="21"/>
    </row>
    <row r="415" ht="12.75">
      <c r="BV415" s="21"/>
    </row>
    <row r="416" ht="12.75">
      <c r="BV416" s="21"/>
    </row>
    <row r="417" ht="12.75">
      <c r="BV417" s="21"/>
    </row>
    <row r="418" ht="12.75">
      <c r="BV418" s="21"/>
    </row>
    <row r="419" ht="12.75">
      <c r="BV419" s="21"/>
    </row>
    <row r="420" ht="12.75">
      <c r="BV420" s="21"/>
    </row>
    <row r="421" ht="12.75">
      <c r="BV421" s="21"/>
    </row>
    <row r="422" ht="12.75">
      <c r="BV422" s="21"/>
    </row>
    <row r="423" ht="12.75">
      <c r="BV423" s="21"/>
    </row>
    <row r="424" ht="12.75">
      <c r="BV424" s="21"/>
    </row>
    <row r="425" ht="12.75">
      <c r="BV425" s="21"/>
    </row>
    <row r="426" ht="12.75">
      <c r="BV426" s="21"/>
    </row>
    <row r="427" ht="12.75">
      <c r="BV427" s="21"/>
    </row>
    <row r="428" ht="12.75">
      <c r="BV428" s="21"/>
    </row>
    <row r="429" ht="12.75">
      <c r="BV429" s="21"/>
    </row>
    <row r="430" ht="12.75">
      <c r="BV430" s="21"/>
    </row>
    <row r="431" ht="12.75">
      <c r="BV431" s="21"/>
    </row>
    <row r="432" ht="12.75">
      <c r="BV432" s="21"/>
    </row>
    <row r="433" ht="12.75">
      <c r="BV433" s="21"/>
    </row>
    <row r="434" ht="12.75">
      <c r="BV434" s="21"/>
    </row>
    <row r="435" ht="12.75">
      <c r="BV435" s="21"/>
    </row>
    <row r="436" ht="12.75">
      <c r="BV436" s="21"/>
    </row>
    <row r="437" ht="12.75">
      <c r="BV437" s="21"/>
    </row>
    <row r="438" ht="12.75">
      <c r="BV438" s="21"/>
    </row>
    <row r="439" ht="12.75">
      <c r="BV439" s="21"/>
    </row>
    <row r="440" ht="12.75">
      <c r="BV440" s="21"/>
    </row>
    <row r="441" ht="12.75">
      <c r="BV441" s="21"/>
    </row>
    <row r="442" ht="12.75">
      <c r="BV442" s="21"/>
    </row>
    <row r="443" ht="12.75">
      <c r="BV443" s="21"/>
    </row>
    <row r="444" ht="12.75">
      <c r="BV444" s="21"/>
    </row>
    <row r="445" ht="12.75">
      <c r="BV445" s="21"/>
    </row>
    <row r="446" ht="12.75">
      <c r="BV446" s="21"/>
    </row>
    <row r="447" ht="12.75">
      <c r="BV447" s="21"/>
    </row>
    <row r="448" ht="12.75">
      <c r="BV448" s="21"/>
    </row>
    <row r="449" ht="12.75">
      <c r="BV449" s="21"/>
    </row>
    <row r="450" ht="12.75">
      <c r="BV450" s="21"/>
    </row>
    <row r="451" ht="12.75">
      <c r="BV451" s="21"/>
    </row>
    <row r="452" ht="12.75">
      <c r="BV452" s="21"/>
    </row>
    <row r="453" ht="12.75">
      <c r="BV453" s="21"/>
    </row>
    <row r="454" ht="12.75">
      <c r="BV454" s="21"/>
    </row>
    <row r="455" ht="12.75">
      <c r="BV455" s="21"/>
    </row>
    <row r="456" ht="12.75">
      <c r="BV456" s="21"/>
    </row>
    <row r="457" ht="12.75">
      <c r="BV457" s="21"/>
    </row>
    <row r="458" ht="12.75">
      <c r="BV458" s="21"/>
    </row>
    <row r="459" ht="12.75">
      <c r="BV459" s="21"/>
    </row>
    <row r="460" ht="12.75">
      <c r="BV460" s="21"/>
    </row>
    <row r="461" ht="12.75">
      <c r="BV461" s="21"/>
    </row>
    <row r="462" ht="12.75">
      <c r="BV462" s="21"/>
    </row>
    <row r="463" ht="12.75">
      <c r="BV463" s="21"/>
    </row>
    <row r="464" ht="12.75">
      <c r="BV464" s="21"/>
    </row>
    <row r="465" ht="12.75">
      <c r="BV465" s="21"/>
    </row>
    <row r="466" ht="12.75">
      <c r="BV466" s="21"/>
    </row>
    <row r="467" ht="12.75">
      <c r="BV467" s="21"/>
    </row>
    <row r="468" ht="12.75">
      <c r="BV468" s="21"/>
    </row>
    <row r="469" ht="12.75">
      <c r="BV469" s="21"/>
    </row>
    <row r="470" ht="12.75">
      <c r="BV470" s="21"/>
    </row>
    <row r="471" ht="12.75">
      <c r="BV471" s="21"/>
    </row>
    <row r="472" ht="12.75">
      <c r="BV472" s="21"/>
    </row>
    <row r="473" ht="12.75">
      <c r="BV473" s="21"/>
    </row>
    <row r="474" ht="12.75">
      <c r="BV474" s="21"/>
    </row>
    <row r="475" ht="12.75">
      <c r="BV475" s="21"/>
    </row>
    <row r="476" ht="12.75">
      <c r="BV476" s="21"/>
    </row>
    <row r="477" ht="12.75">
      <c r="BV477" s="21"/>
    </row>
    <row r="478" ht="12.75">
      <c r="BV478" s="21"/>
    </row>
    <row r="479" ht="12.75">
      <c r="BV479" s="21"/>
    </row>
    <row r="480" ht="12.75">
      <c r="BV480" s="21"/>
    </row>
    <row r="481" ht="12.75">
      <c r="BV481" s="21"/>
    </row>
    <row r="482" ht="12.75">
      <c r="BV482" s="21"/>
    </row>
    <row r="483" ht="12.75">
      <c r="BV483" s="21"/>
    </row>
    <row r="484" ht="12.75">
      <c r="BV484" s="21"/>
    </row>
    <row r="485" ht="12.75">
      <c r="BV485" s="21"/>
    </row>
    <row r="486" ht="12.75">
      <c r="BV486" s="21"/>
    </row>
    <row r="487" ht="12.75">
      <c r="BV487" s="21"/>
    </row>
    <row r="488" ht="12.75">
      <c r="BV488" s="21"/>
    </row>
    <row r="489" ht="12.75">
      <c r="BV489" s="21"/>
    </row>
    <row r="490" ht="12.75">
      <c r="BV490" s="21"/>
    </row>
    <row r="491" ht="12.75">
      <c r="BV491" s="21"/>
    </row>
    <row r="492" ht="12.75">
      <c r="BV492" s="21"/>
    </row>
    <row r="493" ht="12.75">
      <c r="BV493" s="21"/>
    </row>
    <row r="494" ht="12.75">
      <c r="BV494" s="21"/>
    </row>
    <row r="495" ht="12.75">
      <c r="BV495" s="21"/>
    </row>
    <row r="496" ht="12.75">
      <c r="BV496" s="21"/>
    </row>
    <row r="497" ht="12.75">
      <c r="BV497" s="21"/>
    </row>
    <row r="498" ht="12.75">
      <c r="BV498" s="21"/>
    </row>
    <row r="499" ht="12.75">
      <c r="BV499" s="21"/>
    </row>
    <row r="500" ht="12.75">
      <c r="BV500" s="21"/>
    </row>
    <row r="501" ht="12.75">
      <c r="BV501" s="21"/>
    </row>
    <row r="502" ht="12.75">
      <c r="BV502" s="21"/>
    </row>
    <row r="503" ht="12.75">
      <c r="BV503" s="21"/>
    </row>
    <row r="504" ht="12.75">
      <c r="BV504" s="21"/>
    </row>
    <row r="505" ht="12.75">
      <c r="BV505" s="21"/>
    </row>
    <row r="506" ht="12.75">
      <c r="BV506" s="21"/>
    </row>
    <row r="507" ht="12.75">
      <c r="BV507" s="21"/>
    </row>
    <row r="508" ht="12.75">
      <c r="BV508" s="21"/>
    </row>
    <row r="509" ht="12.75">
      <c r="BV509" s="21"/>
    </row>
    <row r="510" ht="12.75">
      <c r="BV510" s="21"/>
    </row>
    <row r="511" ht="12.75">
      <c r="BV511" s="21"/>
    </row>
    <row r="512" ht="12.75">
      <c r="BV512" s="21"/>
    </row>
    <row r="513" ht="12.75">
      <c r="BV513" s="21"/>
    </row>
    <row r="514" ht="12.75">
      <c r="BV514" s="21"/>
    </row>
    <row r="515" ht="12.75">
      <c r="BV515" s="21"/>
    </row>
    <row r="516" ht="12.75">
      <c r="BV516" s="21"/>
    </row>
    <row r="517" ht="12.75">
      <c r="BV517" s="21"/>
    </row>
    <row r="518" ht="12.75">
      <c r="BV518" s="21"/>
    </row>
    <row r="519" ht="12.75">
      <c r="BV519" s="21"/>
    </row>
    <row r="520" ht="12.75">
      <c r="BV520" s="21"/>
    </row>
    <row r="521" ht="12.75">
      <c r="BV521" s="21"/>
    </row>
    <row r="522" ht="12.75">
      <c r="BV522" s="21"/>
    </row>
    <row r="523" ht="12.75">
      <c r="BV523" s="21"/>
    </row>
    <row r="524" ht="12.75">
      <c r="BV524" s="21"/>
    </row>
    <row r="525" ht="12.75">
      <c r="BV525" s="21"/>
    </row>
    <row r="526" ht="12.75">
      <c r="BV526" s="21"/>
    </row>
    <row r="527" ht="12.75">
      <c r="BV527" s="21"/>
    </row>
    <row r="528" ht="12.75">
      <c r="BV528" s="21"/>
    </row>
    <row r="529" ht="12.75">
      <c r="BV529" s="21"/>
    </row>
    <row r="530" ht="12.75">
      <c r="BV530" s="21"/>
    </row>
    <row r="531" ht="12.75">
      <c r="BV531" s="21"/>
    </row>
    <row r="532" ht="12.75">
      <c r="BV532" s="21"/>
    </row>
    <row r="533" ht="12.75">
      <c r="BV533" s="21"/>
    </row>
    <row r="534" ht="12.75">
      <c r="BV534" s="21"/>
    </row>
    <row r="535" ht="12.75">
      <c r="BV535" s="21"/>
    </row>
    <row r="536" ht="12.75">
      <c r="BV536" s="21"/>
    </row>
    <row r="537" ht="12.75">
      <c r="BV537" s="21"/>
    </row>
    <row r="538" ht="12.75">
      <c r="BV538" s="21"/>
    </row>
    <row r="539" ht="12.75">
      <c r="BV539" s="21"/>
    </row>
    <row r="540" ht="12.75">
      <c r="BV540" s="21"/>
    </row>
    <row r="541" ht="12.75">
      <c r="BV541" s="21"/>
    </row>
    <row r="542" ht="12.75">
      <c r="BV542" s="21"/>
    </row>
    <row r="543" ht="12.75">
      <c r="BV543" s="21"/>
    </row>
    <row r="544" ht="12.75">
      <c r="BV544" s="21"/>
    </row>
    <row r="545" ht="12.75">
      <c r="BV545" s="21"/>
    </row>
    <row r="546" ht="12.75">
      <c r="BV546" s="21"/>
    </row>
    <row r="547" ht="12.75">
      <c r="BV547" s="21"/>
    </row>
    <row r="548" ht="12.75">
      <c r="BV548" s="21"/>
    </row>
    <row r="549" ht="12.75">
      <c r="BV549" s="21"/>
    </row>
    <row r="550" ht="12.75">
      <c r="BV550" s="21"/>
    </row>
    <row r="551" ht="12.75">
      <c r="BV551" s="21"/>
    </row>
    <row r="552" ht="12.75">
      <c r="BV552" s="21"/>
    </row>
    <row r="553" ht="12.75">
      <c r="BV553" s="21"/>
    </row>
    <row r="554" ht="12.75">
      <c r="BV554" s="21"/>
    </row>
    <row r="555" ht="12.75">
      <c r="BV555" s="21"/>
    </row>
    <row r="556" ht="12.75">
      <c r="BV556" s="21"/>
    </row>
    <row r="557" ht="12.75">
      <c r="BV557" s="21"/>
    </row>
    <row r="558" ht="12.75">
      <c r="BV558" s="21"/>
    </row>
    <row r="559" ht="12.75">
      <c r="BV559" s="21"/>
    </row>
    <row r="560" ht="12.75">
      <c r="BV560" s="21"/>
    </row>
    <row r="561" ht="12.75">
      <c r="BV561" s="21"/>
    </row>
    <row r="562" ht="12.75">
      <c r="BV562" s="21"/>
    </row>
    <row r="563" ht="12.75">
      <c r="BV563" s="21"/>
    </row>
    <row r="564" ht="12.75">
      <c r="BV564" s="21"/>
    </row>
    <row r="565" ht="12.75">
      <c r="BV565" s="21"/>
    </row>
    <row r="566" ht="12.75">
      <c r="BV566" s="21"/>
    </row>
    <row r="567" ht="12.75">
      <c r="BV567" s="21"/>
    </row>
    <row r="568" ht="12.75">
      <c r="BV568" s="21"/>
    </row>
    <row r="569" ht="12.75">
      <c r="BV569" s="21"/>
    </row>
    <row r="570" ht="12.75">
      <c r="BV570" s="21"/>
    </row>
    <row r="571" ht="12.75">
      <c r="BV571" s="21"/>
    </row>
    <row r="572" ht="12.75">
      <c r="BV572" s="21"/>
    </row>
    <row r="573" ht="12.75">
      <c r="BV573" s="21"/>
    </row>
    <row r="574" ht="12.75">
      <c r="BV574" s="21"/>
    </row>
    <row r="575" ht="12.75">
      <c r="BV575" s="21"/>
    </row>
    <row r="576" ht="12.75">
      <c r="BV576" s="21"/>
    </row>
    <row r="577" ht="12.75">
      <c r="BV577" s="21"/>
    </row>
    <row r="578" ht="12.75">
      <c r="BV578" s="21"/>
    </row>
    <row r="579" ht="12.75">
      <c r="BV579" s="21"/>
    </row>
    <row r="580" ht="12.75">
      <c r="BV580" s="21"/>
    </row>
    <row r="581" ht="12.75">
      <c r="BV581" s="21"/>
    </row>
    <row r="582" ht="12.75">
      <c r="BV582" s="21"/>
    </row>
    <row r="583" ht="12.75">
      <c r="BV583" s="21"/>
    </row>
    <row r="584" ht="12.75">
      <c r="BV584" s="21"/>
    </row>
    <row r="585" ht="12.75">
      <c r="BV585" s="21"/>
    </row>
    <row r="586" ht="12.75">
      <c r="BV586" s="21"/>
    </row>
    <row r="587" ht="12.75">
      <c r="BV587" s="21"/>
    </row>
    <row r="588" ht="12.75">
      <c r="BV588" s="21"/>
    </row>
    <row r="589" ht="12.75">
      <c r="BV589" s="21"/>
    </row>
    <row r="590" ht="12.75">
      <c r="BV590" s="21"/>
    </row>
    <row r="591" ht="12.75">
      <c r="BV591" s="21"/>
    </row>
    <row r="592" ht="12.75">
      <c r="BV592" s="21"/>
    </row>
    <row r="593" ht="12.75">
      <c r="BV593" s="21"/>
    </row>
    <row r="594" ht="12.75">
      <c r="BV594" s="21"/>
    </row>
    <row r="595" ht="12.75">
      <c r="BV595" s="21"/>
    </row>
    <row r="596" ht="12.75">
      <c r="BV596" s="21"/>
    </row>
    <row r="597" ht="12.75">
      <c r="BV597" s="21"/>
    </row>
    <row r="598" ht="12.75">
      <c r="BV598" s="21"/>
    </row>
    <row r="599" ht="12.75">
      <c r="BV599" s="21"/>
    </row>
    <row r="600" ht="12.75">
      <c r="BV600" s="21"/>
    </row>
    <row r="601" ht="12.75">
      <c r="BV601" s="21"/>
    </row>
    <row r="602" ht="12.75">
      <c r="BV602" s="21"/>
    </row>
    <row r="603" ht="12.75">
      <c r="BV603" s="21"/>
    </row>
    <row r="604" ht="12.75">
      <c r="BV604" s="21"/>
    </row>
    <row r="605" ht="12.75">
      <c r="BV605" s="21"/>
    </row>
    <row r="606" ht="12.75">
      <c r="BV606" s="21"/>
    </row>
    <row r="607" ht="12.75">
      <c r="BV607" s="21"/>
    </row>
    <row r="608" ht="12.75">
      <c r="BV608" s="21"/>
    </row>
    <row r="609" ht="12.75">
      <c r="BV609" s="21"/>
    </row>
    <row r="610" ht="12.75">
      <c r="BV610" s="21"/>
    </row>
    <row r="611" ht="12.75">
      <c r="BV611" s="21"/>
    </row>
    <row r="612" ht="12.75">
      <c r="BV612" s="21"/>
    </row>
    <row r="613" ht="12.75">
      <c r="BV613" s="21"/>
    </row>
    <row r="614" ht="12.75">
      <c r="BV614" s="21"/>
    </row>
    <row r="615" ht="12.75">
      <c r="BV615" s="21"/>
    </row>
    <row r="616" ht="12.75">
      <c r="BV616" s="21"/>
    </row>
    <row r="617" ht="12.75">
      <c r="BV617" s="21"/>
    </row>
    <row r="618" ht="12.75">
      <c r="BV618" s="21"/>
    </row>
    <row r="619" ht="12.75">
      <c r="BV619" s="21"/>
    </row>
    <row r="620" ht="12.75">
      <c r="BV620" s="21"/>
    </row>
    <row r="621" ht="12.75">
      <c r="BV621" s="21"/>
    </row>
    <row r="622" ht="12.75">
      <c r="BV622" s="21"/>
    </row>
    <row r="623" ht="12.75">
      <c r="BV623" s="21"/>
    </row>
    <row r="624" ht="12.75">
      <c r="BV624" s="21"/>
    </row>
    <row r="625" ht="12.75">
      <c r="BV625" s="21"/>
    </row>
    <row r="626" ht="12.75">
      <c r="BV626" s="21"/>
    </row>
    <row r="627" ht="12.75">
      <c r="BV627" s="21"/>
    </row>
    <row r="628" ht="12.75">
      <c r="BV628" s="21"/>
    </row>
    <row r="629" ht="12.75">
      <c r="BV629" s="21"/>
    </row>
    <row r="630" ht="12.75">
      <c r="BV630" s="21"/>
    </row>
    <row r="631" ht="12.75">
      <c r="BV631" s="21"/>
    </row>
    <row r="632" ht="12.75">
      <c r="BV632" s="21"/>
    </row>
    <row r="633" ht="12.75">
      <c r="BV633" s="21"/>
    </row>
    <row r="634" ht="12.75">
      <c r="BV634" s="21"/>
    </row>
    <row r="635" ht="12.75">
      <c r="BV635" s="21"/>
    </row>
    <row r="636" ht="12.75">
      <c r="BV636" s="21"/>
    </row>
    <row r="637" ht="12.75">
      <c r="BV637" s="21"/>
    </row>
    <row r="638" ht="12.75">
      <c r="BV638" s="21"/>
    </row>
    <row r="639" ht="12.75">
      <c r="BV639" s="21"/>
    </row>
    <row r="640" ht="12.75">
      <c r="BV640" s="21"/>
    </row>
    <row r="641" ht="12.75">
      <c r="BV641" s="21"/>
    </row>
    <row r="642" ht="12.75">
      <c r="BV642" s="21"/>
    </row>
    <row r="643" ht="12.75">
      <c r="BV643" s="21"/>
    </row>
    <row r="644" ht="12.75">
      <c r="BV644" s="21"/>
    </row>
    <row r="645" ht="12.75">
      <c r="BV645" s="21"/>
    </row>
    <row r="646" ht="12.75">
      <c r="BV646" s="21"/>
    </row>
    <row r="647" ht="12.75">
      <c r="BV647" s="21"/>
    </row>
    <row r="648" ht="12.75">
      <c r="BV648" s="21"/>
    </row>
    <row r="649" ht="12.75">
      <c r="BV649" s="21"/>
    </row>
    <row r="650" ht="12.75">
      <c r="BV650" s="21"/>
    </row>
    <row r="651" ht="12.75">
      <c r="BV651" s="21"/>
    </row>
    <row r="652" ht="12.75">
      <c r="BV652" s="21"/>
    </row>
    <row r="653" ht="12.75">
      <c r="BV653" s="21"/>
    </row>
    <row r="654" ht="12.75">
      <c r="BV654" s="21"/>
    </row>
    <row r="655" ht="12.75">
      <c r="BV655" s="21"/>
    </row>
    <row r="656" ht="12.75">
      <c r="BV656" s="21"/>
    </row>
    <row r="657" ht="12.75">
      <c r="BV657" s="21"/>
    </row>
    <row r="658" ht="12.75">
      <c r="BV658" s="21"/>
    </row>
    <row r="659" ht="12.75">
      <c r="BV659" s="21"/>
    </row>
    <row r="660" ht="12.75">
      <c r="BV660" s="21"/>
    </row>
    <row r="661" ht="12.75">
      <c r="BV661" s="21"/>
    </row>
    <row r="662" ht="12.75">
      <c r="BV662" s="21"/>
    </row>
    <row r="663" ht="12.75">
      <c r="BV663" s="21"/>
    </row>
    <row r="664" ht="12.75">
      <c r="BV664" s="21"/>
    </row>
    <row r="665" ht="12.75">
      <c r="BV665" s="21"/>
    </row>
    <row r="666" ht="12.75">
      <c r="BV666" s="21"/>
    </row>
    <row r="667" ht="12.75">
      <c r="BV667" s="21"/>
    </row>
    <row r="668" ht="12.75">
      <c r="BV668" s="21"/>
    </row>
    <row r="669" ht="12.75">
      <c r="BV669" s="21"/>
    </row>
    <row r="670" ht="12.75">
      <c r="BV670" s="21"/>
    </row>
    <row r="671" ht="12.75">
      <c r="BV671" s="21"/>
    </row>
    <row r="672" ht="12.75">
      <c r="BV672" s="21"/>
    </row>
    <row r="673" ht="12.75">
      <c r="BV673" s="21"/>
    </row>
    <row r="674" ht="12.75">
      <c r="BV674" s="21"/>
    </row>
    <row r="675" ht="12.75">
      <c r="BV675" s="21"/>
    </row>
    <row r="676" ht="12.75">
      <c r="BV676" s="21"/>
    </row>
    <row r="677" ht="12.75">
      <c r="BV677" s="21"/>
    </row>
    <row r="678" ht="12.75">
      <c r="BV678" s="21"/>
    </row>
    <row r="679" ht="12.75">
      <c r="BV679" s="21"/>
    </row>
    <row r="680" ht="12.75">
      <c r="BV680" s="21"/>
    </row>
  </sheetData>
  <sheetProtection/>
  <mergeCells count="40">
    <mergeCell ref="B98:V98"/>
    <mergeCell ref="B93:M93"/>
    <mergeCell ref="B94:V94"/>
    <mergeCell ref="B95:M95"/>
    <mergeCell ref="B96:V96"/>
    <mergeCell ref="C97:N97"/>
    <mergeCell ref="B79:F79"/>
    <mergeCell ref="I87:P88"/>
    <mergeCell ref="Q87:BV88"/>
    <mergeCell ref="A87:B88"/>
    <mergeCell ref="A85:BV85"/>
    <mergeCell ref="C87:H88"/>
    <mergeCell ref="B76:BV76"/>
    <mergeCell ref="A2:A7"/>
    <mergeCell ref="A50:BV50"/>
    <mergeCell ref="H3:H7"/>
    <mergeCell ref="C3:C7"/>
    <mergeCell ref="E3:E7"/>
    <mergeCell ref="K5:K7"/>
    <mergeCell ref="D3:D7"/>
    <mergeCell ref="V1:BV1"/>
    <mergeCell ref="C2:F2"/>
    <mergeCell ref="G2:G7"/>
    <mergeCell ref="O2:BV2"/>
    <mergeCell ref="F3:F7"/>
    <mergeCell ref="J5:J7"/>
    <mergeCell ref="O6:BV6"/>
    <mergeCell ref="O4:BV4"/>
    <mergeCell ref="I3:L3"/>
    <mergeCell ref="N3:N7"/>
    <mergeCell ref="I4:I7"/>
    <mergeCell ref="A9:BV9"/>
    <mergeCell ref="B2:B7"/>
    <mergeCell ref="J4:L4"/>
    <mergeCell ref="H2:M2"/>
    <mergeCell ref="O3:P3"/>
    <mergeCell ref="Q3:R3"/>
    <mergeCell ref="S3:T3"/>
    <mergeCell ref="L5:L7"/>
    <mergeCell ref="M3:M7"/>
  </mergeCells>
  <printOptions horizontalCentered="1"/>
  <pageMargins left="0.1968503937007874" right="0" top="0.1968503937007874" bottom="0" header="0.1968503937007874" footer="0.31496062992125984"/>
  <pageSetup fitToHeight="2" horizontalDpi="300" verticalDpi="300" orientation="portrait" paperSize="9" scale="4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showGridLines="0" showZeros="0" zoomScalePageLayoutView="0" workbookViewId="0" topLeftCell="A1">
      <pane xSplit="2" ySplit="7" topLeftCell="E7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 thickBot="1">
      <c r="B1" s="4" t="s">
        <v>248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3.5" customHeight="1" thickTop="1">
      <c r="A2" s="8"/>
      <c r="B2" s="9"/>
      <c r="C2" s="690" t="s">
        <v>233</v>
      </c>
      <c r="D2" s="691"/>
      <c r="E2" s="691"/>
      <c r="F2" s="691"/>
      <c r="G2" s="692"/>
      <c r="H2" s="690" t="s">
        <v>0</v>
      </c>
      <c r="I2" s="691"/>
      <c r="J2" s="691"/>
      <c r="K2" s="691"/>
      <c r="L2" s="691"/>
      <c r="M2" s="691"/>
      <c r="N2" s="692"/>
      <c r="O2" s="10" t="s">
        <v>1</v>
      </c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</row>
    <row r="3" spans="1:78" ht="13.5" customHeight="1">
      <c r="A3" s="6" t="s">
        <v>2</v>
      </c>
      <c r="B3" s="3"/>
      <c r="C3" s="68"/>
      <c r="D3" s="68"/>
      <c r="E3" s="172"/>
      <c r="F3" s="68"/>
      <c r="G3" s="66"/>
      <c r="H3" s="693" t="s">
        <v>234</v>
      </c>
      <c r="I3" s="177"/>
      <c r="J3" s="172"/>
      <c r="K3" s="68"/>
      <c r="L3" s="68"/>
      <c r="M3" s="68"/>
      <c r="N3" s="68"/>
      <c r="O3" s="7" t="s">
        <v>3</v>
      </c>
      <c r="P3" s="7"/>
      <c r="Q3" s="7"/>
      <c r="R3" s="7" t="s">
        <v>4</v>
      </c>
      <c r="S3" s="7"/>
      <c r="T3" s="7"/>
      <c r="U3" s="7" t="s">
        <v>5</v>
      </c>
      <c r="V3" s="7"/>
      <c r="W3" s="7"/>
      <c r="X3" s="7" t="s">
        <v>6</v>
      </c>
      <c r="Y3" s="7"/>
      <c r="Z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</row>
    <row r="4" spans="1:26" ht="13.5" customHeight="1">
      <c r="A4" s="2" t="s">
        <v>8</v>
      </c>
      <c r="B4" s="5" t="s">
        <v>9</v>
      </c>
      <c r="C4" s="68" t="s">
        <v>10</v>
      </c>
      <c r="D4" s="177" t="s">
        <v>11</v>
      </c>
      <c r="E4" s="172" t="s">
        <v>12</v>
      </c>
      <c r="F4" s="68" t="s">
        <v>12</v>
      </c>
      <c r="G4" s="68" t="s">
        <v>13</v>
      </c>
      <c r="H4" s="694"/>
      <c r="I4" s="177" t="s">
        <v>14</v>
      </c>
      <c r="J4" s="172" t="s">
        <v>15</v>
      </c>
      <c r="K4" s="68" t="s">
        <v>16</v>
      </c>
      <c r="L4" s="68" t="s">
        <v>17</v>
      </c>
      <c r="M4" s="68" t="s">
        <v>18</v>
      </c>
      <c r="N4" s="68" t="s">
        <v>19</v>
      </c>
      <c r="O4" s="7">
        <v>1</v>
      </c>
      <c r="P4" s="7">
        <f>O4+1</f>
        <v>2</v>
      </c>
      <c r="Q4" s="7">
        <f>P4+1</f>
        <v>3</v>
      </c>
      <c r="R4" s="7">
        <f aca="true" t="shared" si="0" ref="R4:Z4">Q4+1</f>
        <v>4</v>
      </c>
      <c r="S4" s="7">
        <f t="shared" si="0"/>
        <v>5</v>
      </c>
      <c r="T4" s="7">
        <f t="shared" si="0"/>
        <v>6</v>
      </c>
      <c r="U4" s="7">
        <f t="shared" si="0"/>
        <v>7</v>
      </c>
      <c r="V4" s="7">
        <f t="shared" si="0"/>
        <v>8</v>
      </c>
      <c r="W4" s="7">
        <f t="shared" si="0"/>
        <v>9</v>
      </c>
      <c r="X4" s="7">
        <f t="shared" si="0"/>
        <v>10</v>
      </c>
      <c r="Y4" s="7">
        <f t="shared" si="0"/>
        <v>11</v>
      </c>
      <c r="Z4" s="7">
        <f t="shared" si="0"/>
        <v>12</v>
      </c>
    </row>
    <row r="5" spans="1:91" ht="13.5" customHeight="1">
      <c r="A5" s="2" t="s">
        <v>20</v>
      </c>
      <c r="B5" s="3"/>
      <c r="C5" s="68"/>
      <c r="D5" s="177"/>
      <c r="E5" s="172" t="s">
        <v>21</v>
      </c>
      <c r="F5" s="68" t="s">
        <v>22</v>
      </c>
      <c r="G5" s="66"/>
      <c r="H5" s="694"/>
      <c r="I5" s="177" t="s">
        <v>23</v>
      </c>
      <c r="J5" s="172" t="s">
        <v>24</v>
      </c>
      <c r="K5" s="68" t="s">
        <v>25</v>
      </c>
      <c r="L5" s="68" t="s">
        <v>22</v>
      </c>
      <c r="M5" s="68" t="s">
        <v>26</v>
      </c>
      <c r="N5" s="68" t="s">
        <v>22</v>
      </c>
      <c r="O5" s="687" t="s">
        <v>249</v>
      </c>
      <c r="P5" s="688"/>
      <c r="Q5" s="688"/>
      <c r="R5" s="688"/>
      <c r="S5" s="688"/>
      <c r="T5" s="688"/>
      <c r="U5" s="688"/>
      <c r="V5" s="688"/>
      <c r="W5" s="688"/>
      <c r="X5" s="688"/>
      <c r="Y5" s="688"/>
      <c r="Z5" s="689"/>
      <c r="AB5" s="38" t="s">
        <v>27</v>
      </c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1"/>
      <c r="AO5" s="38" t="s">
        <v>28</v>
      </c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1"/>
      <c r="BB5" s="38" t="s">
        <v>29</v>
      </c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1"/>
      <c r="BO5" s="38" t="s">
        <v>30</v>
      </c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B5" s="38" t="s">
        <v>31</v>
      </c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</row>
    <row r="6" spans="1:91" ht="13.5" customHeight="1" thickBot="1">
      <c r="A6" s="11" t="s">
        <v>7</v>
      </c>
      <c r="B6" s="12"/>
      <c r="C6" s="178"/>
      <c r="D6" s="179"/>
      <c r="E6" s="180"/>
      <c r="F6" s="178"/>
      <c r="G6" s="67"/>
      <c r="H6" s="695"/>
      <c r="I6" s="179"/>
      <c r="J6" s="180"/>
      <c r="K6" s="178"/>
      <c r="L6" s="178"/>
      <c r="M6" s="178"/>
      <c r="N6" s="178"/>
      <c r="O6" s="13">
        <v>14</v>
      </c>
      <c r="P6" s="13">
        <v>8</v>
      </c>
      <c r="Q6" s="13">
        <v>12</v>
      </c>
      <c r="R6" s="13">
        <v>14</v>
      </c>
      <c r="S6" s="13">
        <v>8</v>
      </c>
      <c r="T6" s="13">
        <v>12</v>
      </c>
      <c r="U6" s="13">
        <v>14</v>
      </c>
      <c r="V6" s="13">
        <v>8</v>
      </c>
      <c r="W6" s="13">
        <v>12</v>
      </c>
      <c r="X6" s="13">
        <v>14</v>
      </c>
      <c r="Y6" s="13">
        <v>8</v>
      </c>
      <c r="Z6" s="13">
        <v>11</v>
      </c>
      <c r="AB6" s="38" t="s">
        <v>32</v>
      </c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1"/>
      <c r="AO6" s="38" t="s">
        <v>32</v>
      </c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1"/>
      <c r="BB6" s="38" t="s">
        <v>32</v>
      </c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1"/>
      <c r="BO6" s="38" t="s">
        <v>32</v>
      </c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B6" s="38" t="s">
        <v>32</v>
      </c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</row>
    <row r="7" spans="1:91" ht="13.5" customHeight="1" thickBot="1" thickTop="1">
      <c r="A7" s="55">
        <v>1</v>
      </c>
      <c r="B7" s="55">
        <f aca="true" t="shared" si="1" ref="B7:G7">A7+1</f>
        <v>2</v>
      </c>
      <c r="C7" s="55">
        <f t="shared" si="1"/>
        <v>3</v>
      </c>
      <c r="D7" s="55">
        <f t="shared" si="1"/>
        <v>4</v>
      </c>
      <c r="E7" s="55">
        <f t="shared" si="1"/>
        <v>5</v>
      </c>
      <c r="F7" s="55">
        <f t="shared" si="1"/>
        <v>6</v>
      </c>
      <c r="G7" s="55">
        <f t="shared" si="1"/>
        <v>7</v>
      </c>
      <c r="H7" s="55" t="s">
        <v>7</v>
      </c>
      <c r="I7" s="55">
        <v>8</v>
      </c>
      <c r="J7" s="55">
        <f aca="true" t="shared" si="2" ref="J7:Z7">I7+1</f>
        <v>9</v>
      </c>
      <c r="K7" s="55">
        <f t="shared" si="2"/>
        <v>10</v>
      </c>
      <c r="L7" s="55">
        <f t="shared" si="2"/>
        <v>11</v>
      </c>
      <c r="M7" s="55">
        <f t="shared" si="2"/>
        <v>12</v>
      </c>
      <c r="N7" s="55">
        <f t="shared" si="2"/>
        <v>13</v>
      </c>
      <c r="O7" s="55">
        <f t="shared" si="2"/>
        <v>14</v>
      </c>
      <c r="P7" s="55">
        <f t="shared" si="2"/>
        <v>15</v>
      </c>
      <c r="Q7" s="55">
        <f t="shared" si="2"/>
        <v>16</v>
      </c>
      <c r="R7" s="55">
        <f t="shared" si="2"/>
        <v>17</v>
      </c>
      <c r="S7" s="55">
        <f t="shared" si="2"/>
        <v>18</v>
      </c>
      <c r="T7" s="55">
        <f t="shared" si="2"/>
        <v>19</v>
      </c>
      <c r="U7" s="55">
        <f t="shared" si="2"/>
        <v>20</v>
      </c>
      <c r="V7" s="55">
        <f t="shared" si="2"/>
        <v>21</v>
      </c>
      <c r="W7" s="55">
        <f t="shared" si="2"/>
        <v>22</v>
      </c>
      <c r="X7" s="55">
        <f t="shared" si="2"/>
        <v>23</v>
      </c>
      <c r="Y7" s="55">
        <f t="shared" si="2"/>
        <v>24</v>
      </c>
      <c r="Z7" s="55">
        <f t="shared" si="2"/>
        <v>25</v>
      </c>
      <c r="AB7" s="1">
        <v>1</v>
      </c>
      <c r="AC7" s="1">
        <f>AB7+1</f>
        <v>2</v>
      </c>
      <c r="AD7" s="1">
        <f aca="true" t="shared" si="3" ref="AD7:AM7">AC7+1</f>
        <v>3</v>
      </c>
      <c r="AE7" s="1">
        <f t="shared" si="3"/>
        <v>4</v>
      </c>
      <c r="AF7" s="1">
        <f t="shared" si="3"/>
        <v>5</v>
      </c>
      <c r="AG7" s="1">
        <f t="shared" si="3"/>
        <v>6</v>
      </c>
      <c r="AH7" s="1">
        <f t="shared" si="3"/>
        <v>7</v>
      </c>
      <c r="AI7" s="1">
        <f t="shared" si="3"/>
        <v>8</v>
      </c>
      <c r="AJ7" s="1">
        <f t="shared" si="3"/>
        <v>9</v>
      </c>
      <c r="AK7" s="1">
        <f t="shared" si="3"/>
        <v>10</v>
      </c>
      <c r="AL7" s="1">
        <f t="shared" si="3"/>
        <v>11</v>
      </c>
      <c r="AM7" s="1">
        <f t="shared" si="3"/>
        <v>12</v>
      </c>
      <c r="AN7" s="1"/>
      <c r="AO7" s="1">
        <v>1</v>
      </c>
      <c r="AP7" s="1">
        <f>AO7+1</f>
        <v>2</v>
      </c>
      <c r="AQ7" s="1">
        <f aca="true" t="shared" si="4" ref="AQ7:AZ7">AP7+1</f>
        <v>3</v>
      </c>
      <c r="AR7" s="1">
        <f t="shared" si="4"/>
        <v>4</v>
      </c>
      <c r="AS7" s="1">
        <f t="shared" si="4"/>
        <v>5</v>
      </c>
      <c r="AT7" s="1">
        <f t="shared" si="4"/>
        <v>6</v>
      </c>
      <c r="AU7" s="1">
        <f t="shared" si="4"/>
        <v>7</v>
      </c>
      <c r="AV7" s="1">
        <f t="shared" si="4"/>
        <v>8</v>
      </c>
      <c r="AW7" s="1">
        <f t="shared" si="4"/>
        <v>9</v>
      </c>
      <c r="AX7" s="1">
        <f t="shared" si="4"/>
        <v>10</v>
      </c>
      <c r="AY7" s="1">
        <f t="shared" si="4"/>
        <v>11</v>
      </c>
      <c r="AZ7" s="1">
        <f t="shared" si="4"/>
        <v>12</v>
      </c>
      <c r="BA7" s="1"/>
      <c r="BB7" s="1">
        <v>1</v>
      </c>
      <c r="BC7" s="1">
        <f>BB7+1</f>
        <v>2</v>
      </c>
      <c r="BD7" s="1">
        <f aca="true" t="shared" si="5" ref="BD7:BM7">BC7+1</f>
        <v>3</v>
      </c>
      <c r="BE7" s="1">
        <f t="shared" si="5"/>
        <v>4</v>
      </c>
      <c r="BF7" s="1">
        <f t="shared" si="5"/>
        <v>5</v>
      </c>
      <c r="BG7" s="1">
        <f t="shared" si="5"/>
        <v>6</v>
      </c>
      <c r="BH7" s="1">
        <f t="shared" si="5"/>
        <v>7</v>
      </c>
      <c r="BI7" s="1">
        <f t="shared" si="5"/>
        <v>8</v>
      </c>
      <c r="BJ7" s="1">
        <f t="shared" si="5"/>
        <v>9</v>
      </c>
      <c r="BK7" s="1">
        <f t="shared" si="5"/>
        <v>10</v>
      </c>
      <c r="BL7" s="1">
        <f t="shared" si="5"/>
        <v>11</v>
      </c>
      <c r="BM7" s="1">
        <f t="shared" si="5"/>
        <v>12</v>
      </c>
      <c r="BN7" s="1"/>
      <c r="BO7" s="1">
        <v>1</v>
      </c>
      <c r="BP7" s="1">
        <f>BO7+1</f>
        <v>2</v>
      </c>
      <c r="BQ7" s="1">
        <f aca="true" t="shared" si="6" ref="BQ7:BZ7">BP7+1</f>
        <v>3</v>
      </c>
      <c r="BR7" s="1">
        <f t="shared" si="6"/>
        <v>4</v>
      </c>
      <c r="BS7" s="1">
        <f t="shared" si="6"/>
        <v>5</v>
      </c>
      <c r="BT7" s="1">
        <f t="shared" si="6"/>
        <v>6</v>
      </c>
      <c r="BU7" s="1">
        <f t="shared" si="6"/>
        <v>7</v>
      </c>
      <c r="BV7" s="1">
        <f t="shared" si="6"/>
        <v>8</v>
      </c>
      <c r="BW7" s="1">
        <f t="shared" si="6"/>
        <v>9</v>
      </c>
      <c r="BX7" s="1">
        <f t="shared" si="6"/>
        <v>10</v>
      </c>
      <c r="BY7" s="1">
        <f t="shared" si="6"/>
        <v>11</v>
      </c>
      <c r="BZ7" s="1">
        <f t="shared" si="6"/>
        <v>12</v>
      </c>
      <c r="CB7" s="1">
        <v>1</v>
      </c>
      <c r="CC7" s="1">
        <f>CB7+1</f>
        <v>2</v>
      </c>
      <c r="CD7" s="1">
        <f aca="true" t="shared" si="7" ref="CD7:CM7">CC7+1</f>
        <v>3</v>
      </c>
      <c r="CE7" s="1">
        <f t="shared" si="7"/>
        <v>4</v>
      </c>
      <c r="CF7" s="1">
        <f t="shared" si="7"/>
        <v>5</v>
      </c>
      <c r="CG7" s="1">
        <f t="shared" si="7"/>
        <v>6</v>
      </c>
      <c r="CH7" s="1">
        <f t="shared" si="7"/>
        <v>7</v>
      </c>
      <c r="CI7" s="1">
        <f t="shared" si="7"/>
        <v>8</v>
      </c>
      <c r="CJ7" s="1">
        <f t="shared" si="7"/>
        <v>9</v>
      </c>
      <c r="CK7" s="1">
        <f t="shared" si="7"/>
        <v>10</v>
      </c>
      <c r="CL7" s="1">
        <f t="shared" si="7"/>
        <v>11</v>
      </c>
      <c r="CM7" s="1">
        <f t="shared" si="7"/>
        <v>12</v>
      </c>
    </row>
    <row r="8" spans="1:91" ht="13.5" customHeight="1" thickTop="1">
      <c r="A8" s="1">
        <v>1</v>
      </c>
      <c r="B8" s="14" t="s">
        <v>33</v>
      </c>
      <c r="C8" s="27"/>
      <c r="D8" s="1"/>
      <c r="E8" s="1"/>
      <c r="F8" s="1"/>
      <c r="G8" s="1">
        <f>SUM(G9:G20)</f>
        <v>0</v>
      </c>
      <c r="H8" s="174">
        <f aca="true" t="shared" si="8" ref="H8:H25">J8/I8*100</f>
        <v>48.971193415637856</v>
      </c>
      <c r="I8" s="1">
        <f aca="true" t="shared" si="9" ref="I8:Z8">SUM(I9:I20)</f>
        <v>1458</v>
      </c>
      <c r="J8" s="1">
        <f t="shared" si="9"/>
        <v>714</v>
      </c>
      <c r="K8" s="1">
        <f t="shared" si="9"/>
        <v>250</v>
      </c>
      <c r="L8" s="1">
        <f t="shared" si="9"/>
        <v>0</v>
      </c>
      <c r="M8" s="1">
        <f t="shared" si="9"/>
        <v>466</v>
      </c>
      <c r="N8" s="1">
        <f t="shared" si="9"/>
        <v>744</v>
      </c>
      <c r="O8" s="1">
        <f t="shared" si="9"/>
        <v>11</v>
      </c>
      <c r="P8" s="1">
        <f t="shared" si="9"/>
        <v>12</v>
      </c>
      <c r="Q8" s="1">
        <f t="shared" si="9"/>
        <v>5</v>
      </c>
      <c r="R8" s="1">
        <f t="shared" si="9"/>
        <v>10</v>
      </c>
      <c r="S8" s="1">
        <f t="shared" si="9"/>
        <v>4</v>
      </c>
      <c r="T8" s="1">
        <f t="shared" si="9"/>
        <v>2</v>
      </c>
      <c r="U8" s="1">
        <f t="shared" si="9"/>
        <v>6</v>
      </c>
      <c r="V8" s="1">
        <f t="shared" si="9"/>
        <v>5</v>
      </c>
      <c r="W8" s="1">
        <f t="shared" si="9"/>
        <v>5</v>
      </c>
      <c r="X8" s="1">
        <f t="shared" si="9"/>
        <v>0</v>
      </c>
      <c r="Y8" s="1">
        <f t="shared" si="9"/>
        <v>3</v>
      </c>
      <c r="Z8" s="1">
        <f t="shared" si="9"/>
        <v>0</v>
      </c>
      <c r="AB8" s="182">
        <f aca="true" t="shared" si="10" ref="AB8:CM8">SUM(AB9:AB20)</f>
        <v>1</v>
      </c>
      <c r="AC8" s="182">
        <f t="shared" si="10"/>
        <v>0</v>
      </c>
      <c r="AD8" s="182">
        <f t="shared" si="10"/>
        <v>0</v>
      </c>
      <c r="AE8" s="182">
        <f t="shared" si="10"/>
        <v>2</v>
      </c>
      <c r="AF8" s="182">
        <f t="shared" si="10"/>
        <v>0</v>
      </c>
      <c r="AG8" s="182">
        <f t="shared" si="10"/>
        <v>0</v>
      </c>
      <c r="AH8" s="182">
        <f t="shared" si="10"/>
        <v>1</v>
      </c>
      <c r="AI8" s="182">
        <f t="shared" si="10"/>
        <v>0</v>
      </c>
      <c r="AJ8" s="182">
        <f t="shared" si="10"/>
        <v>1</v>
      </c>
      <c r="AK8" s="182">
        <f t="shared" si="10"/>
        <v>0</v>
      </c>
      <c r="AL8" s="182">
        <f t="shared" si="10"/>
        <v>0</v>
      </c>
      <c r="AM8" s="182">
        <f t="shared" si="10"/>
        <v>0</v>
      </c>
      <c r="AO8" s="182">
        <f t="shared" si="10"/>
        <v>2</v>
      </c>
      <c r="AP8" s="182">
        <f t="shared" si="10"/>
        <v>3</v>
      </c>
      <c r="AQ8" s="182">
        <f t="shared" si="10"/>
        <v>2</v>
      </c>
      <c r="AR8" s="182">
        <f t="shared" si="10"/>
        <v>0</v>
      </c>
      <c r="AS8" s="182">
        <f t="shared" si="10"/>
        <v>1</v>
      </c>
      <c r="AT8" s="182">
        <f t="shared" si="10"/>
        <v>1</v>
      </c>
      <c r="AU8" s="182">
        <f t="shared" si="10"/>
        <v>0</v>
      </c>
      <c r="AV8" s="182">
        <f t="shared" si="10"/>
        <v>1</v>
      </c>
      <c r="AW8" s="182">
        <f t="shared" si="10"/>
        <v>1</v>
      </c>
      <c r="AX8" s="182">
        <f t="shared" si="10"/>
        <v>0</v>
      </c>
      <c r="AY8" s="182">
        <f t="shared" si="10"/>
        <v>1</v>
      </c>
      <c r="AZ8" s="182">
        <f t="shared" si="10"/>
        <v>0</v>
      </c>
      <c r="BB8" s="182">
        <f t="shared" si="10"/>
        <v>0</v>
      </c>
      <c r="BC8" s="182">
        <f t="shared" si="10"/>
        <v>0</v>
      </c>
      <c r="BD8" s="182">
        <f t="shared" si="10"/>
        <v>0</v>
      </c>
      <c r="BE8" s="182">
        <f t="shared" si="10"/>
        <v>0</v>
      </c>
      <c r="BF8" s="182">
        <f t="shared" si="10"/>
        <v>0</v>
      </c>
      <c r="BG8" s="182">
        <f t="shared" si="10"/>
        <v>0</v>
      </c>
      <c r="BH8" s="182">
        <f t="shared" si="10"/>
        <v>0</v>
      </c>
      <c r="BI8" s="182">
        <f t="shared" si="10"/>
        <v>0</v>
      </c>
      <c r="BJ8" s="182">
        <f t="shared" si="10"/>
        <v>0</v>
      </c>
      <c r="BK8" s="182">
        <f t="shared" si="10"/>
        <v>0</v>
      </c>
      <c r="BL8" s="182">
        <f t="shared" si="10"/>
        <v>0</v>
      </c>
      <c r="BM8" s="182">
        <f t="shared" si="10"/>
        <v>0</v>
      </c>
      <c r="BO8" s="182">
        <f t="shared" si="10"/>
        <v>0</v>
      </c>
      <c r="BP8" s="182">
        <f t="shared" si="10"/>
        <v>0</v>
      </c>
      <c r="BQ8" s="182">
        <f t="shared" si="10"/>
        <v>0</v>
      </c>
      <c r="BR8" s="182">
        <f t="shared" si="10"/>
        <v>0</v>
      </c>
      <c r="BS8" s="182">
        <f t="shared" si="10"/>
        <v>0</v>
      </c>
      <c r="BT8" s="182">
        <f t="shared" si="10"/>
        <v>0</v>
      </c>
      <c r="BU8" s="182">
        <f t="shared" si="10"/>
        <v>0</v>
      </c>
      <c r="BV8" s="182">
        <f t="shared" si="10"/>
        <v>0</v>
      </c>
      <c r="BW8" s="182">
        <f t="shared" si="10"/>
        <v>0</v>
      </c>
      <c r="BX8" s="182">
        <f t="shared" si="10"/>
        <v>0</v>
      </c>
      <c r="BY8" s="182">
        <f t="shared" si="10"/>
        <v>0</v>
      </c>
      <c r="BZ8" s="182">
        <f t="shared" si="10"/>
        <v>0</v>
      </c>
      <c r="CB8" s="182">
        <f t="shared" si="10"/>
        <v>0</v>
      </c>
      <c r="CC8" s="182">
        <f t="shared" si="10"/>
        <v>0</v>
      </c>
      <c r="CD8" s="182">
        <f t="shared" si="10"/>
        <v>0</v>
      </c>
      <c r="CE8" s="182">
        <f t="shared" si="10"/>
        <v>0</v>
      </c>
      <c r="CF8" s="182">
        <f t="shared" si="10"/>
        <v>0</v>
      </c>
      <c r="CG8" s="182">
        <f t="shared" si="10"/>
        <v>0</v>
      </c>
      <c r="CH8" s="182">
        <f t="shared" si="10"/>
        <v>0</v>
      </c>
      <c r="CI8" s="182">
        <f t="shared" si="10"/>
        <v>0</v>
      </c>
      <c r="CJ8" s="182">
        <f t="shared" si="10"/>
        <v>0</v>
      </c>
      <c r="CK8" s="182">
        <f t="shared" si="10"/>
        <v>0</v>
      </c>
      <c r="CL8" s="182">
        <f t="shared" si="10"/>
        <v>0</v>
      </c>
      <c r="CM8" s="182">
        <f t="shared" si="10"/>
        <v>0</v>
      </c>
    </row>
    <row r="9" spans="1:91" ht="13.5" customHeight="1">
      <c r="A9" s="24">
        <v>1.1</v>
      </c>
      <c r="B9" s="2" t="s">
        <v>34</v>
      </c>
      <c r="C9" s="172">
        <v>1</v>
      </c>
      <c r="D9" s="172"/>
      <c r="E9" s="172"/>
      <c r="F9" s="172"/>
      <c r="G9" s="172"/>
      <c r="H9" s="176">
        <f t="shared" si="8"/>
        <v>38.88888888888889</v>
      </c>
      <c r="I9" s="2">
        <f aca="true" t="shared" si="11" ref="I9:I20">J9+N9</f>
        <v>108</v>
      </c>
      <c r="J9" s="2">
        <f>O9*O$6+P9*P$6+Q9*Q$6+R9*R$6+S9*S$6+T9*T$6+U9*U$6+V9*V$6+W9*W$6+X9*X$6+Y9*Y$6+Z9*Z$6</f>
        <v>42</v>
      </c>
      <c r="K9" s="2">
        <v>30</v>
      </c>
      <c r="L9" s="2"/>
      <c r="M9" s="2">
        <v>12</v>
      </c>
      <c r="N9" s="2">
        <v>66</v>
      </c>
      <c r="O9" s="2">
        <v>3</v>
      </c>
      <c r="P9" s="2"/>
      <c r="Q9" s="2"/>
      <c r="R9" s="2"/>
      <c r="S9" s="2"/>
      <c r="T9" s="2"/>
      <c r="U9" s="2"/>
      <c r="V9" s="2"/>
      <c r="W9" s="2"/>
      <c r="X9" s="2"/>
      <c r="Y9" s="2"/>
      <c r="Z9" s="2"/>
      <c r="AB9" s="183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83" t="str">
        <f t="shared" si="12"/>
        <v>-</v>
      </c>
      <c r="AD9" s="183" t="str">
        <f t="shared" si="12"/>
        <v>-</v>
      </c>
      <c r="AE9" s="183" t="str">
        <f t="shared" si="12"/>
        <v>-</v>
      </c>
      <c r="AF9" s="183" t="str">
        <f t="shared" si="12"/>
        <v>-</v>
      </c>
      <c r="AG9" s="183" t="str">
        <f t="shared" si="12"/>
        <v>-</v>
      </c>
      <c r="AH9" s="183" t="str">
        <f t="shared" si="12"/>
        <v>-</v>
      </c>
      <c r="AI9" s="183" t="str">
        <f t="shared" si="12"/>
        <v>-</v>
      </c>
      <c r="AJ9" s="183" t="str">
        <f t="shared" si="12"/>
        <v>-</v>
      </c>
      <c r="AK9" s="183" t="str">
        <f t="shared" si="12"/>
        <v>-</v>
      </c>
      <c r="AL9" s="183" t="str">
        <f t="shared" si="12"/>
        <v>-</v>
      </c>
      <c r="AM9" s="183" t="str">
        <f t="shared" si="12"/>
        <v>-</v>
      </c>
      <c r="AO9" s="183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83" t="str">
        <f t="shared" si="13"/>
        <v>-</v>
      </c>
      <c r="AQ9" s="183" t="str">
        <f t="shared" si="13"/>
        <v>-</v>
      </c>
      <c r="AR9" s="183" t="str">
        <f t="shared" si="13"/>
        <v>-</v>
      </c>
      <c r="AS9" s="183" t="str">
        <f t="shared" si="13"/>
        <v>-</v>
      </c>
      <c r="AT9" s="183" t="str">
        <f t="shared" si="13"/>
        <v>-</v>
      </c>
      <c r="AU9" s="183" t="str">
        <f t="shared" si="13"/>
        <v>-</v>
      </c>
      <c r="AV9" s="183" t="str">
        <f t="shared" si="13"/>
        <v>-</v>
      </c>
      <c r="AW9" s="183" t="str">
        <f t="shared" si="13"/>
        <v>-</v>
      </c>
      <c r="AX9" s="183" t="str">
        <f t="shared" si="13"/>
        <v>-</v>
      </c>
      <c r="AY9" s="183" t="str">
        <f t="shared" si="13"/>
        <v>-</v>
      </c>
      <c r="AZ9" s="183" t="str">
        <f t="shared" si="13"/>
        <v>-</v>
      </c>
      <c r="BB9" s="183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83" t="str">
        <f t="shared" si="14"/>
        <v>-</v>
      </c>
      <c r="BD9" s="183" t="str">
        <f t="shared" si="14"/>
        <v>-</v>
      </c>
      <c r="BE9" s="183" t="str">
        <f t="shared" si="14"/>
        <v>-</v>
      </c>
      <c r="BF9" s="183" t="str">
        <f t="shared" si="14"/>
        <v>-</v>
      </c>
      <c r="BG9" s="183" t="str">
        <f t="shared" si="14"/>
        <v>-</v>
      </c>
      <c r="BH9" s="183" t="str">
        <f t="shared" si="14"/>
        <v>-</v>
      </c>
      <c r="BI9" s="183" t="str">
        <f t="shared" si="14"/>
        <v>-</v>
      </c>
      <c r="BJ9" s="183" t="str">
        <f t="shared" si="14"/>
        <v>-</v>
      </c>
      <c r="BK9" s="183" t="str">
        <f t="shared" si="14"/>
        <v>-</v>
      </c>
      <c r="BL9" s="183" t="str">
        <f t="shared" si="14"/>
        <v>-</v>
      </c>
      <c r="BM9" s="183" t="str">
        <f t="shared" si="14"/>
        <v>-</v>
      </c>
      <c r="BO9" s="183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83" t="str">
        <f t="shared" si="15"/>
        <v>-</v>
      </c>
      <c r="BQ9" s="183" t="str">
        <f t="shared" si="15"/>
        <v>-</v>
      </c>
      <c r="BR9" s="183" t="str">
        <f t="shared" si="15"/>
        <v>-</v>
      </c>
      <c r="BS9" s="183" t="str">
        <f t="shared" si="15"/>
        <v>-</v>
      </c>
      <c r="BT9" s="183" t="str">
        <f t="shared" si="15"/>
        <v>-</v>
      </c>
      <c r="BU9" s="183" t="str">
        <f t="shared" si="15"/>
        <v>-</v>
      </c>
      <c r="BV9" s="183" t="str">
        <f t="shared" si="15"/>
        <v>-</v>
      </c>
      <c r="BW9" s="183" t="str">
        <f t="shared" si="15"/>
        <v>-</v>
      </c>
      <c r="BX9" s="183" t="str">
        <f t="shared" si="15"/>
        <v>-</v>
      </c>
      <c r="BY9" s="183" t="str">
        <f t="shared" si="15"/>
        <v>-</v>
      </c>
      <c r="BZ9" s="183" t="str">
        <f t="shared" si="15"/>
        <v>-</v>
      </c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</row>
    <row r="10" spans="1:91" ht="13.5" customHeight="1">
      <c r="A10" s="24">
        <v>2</v>
      </c>
      <c r="B10" s="2" t="s">
        <v>35</v>
      </c>
      <c r="C10" s="172"/>
      <c r="D10" s="172">
        <v>2</v>
      </c>
      <c r="E10" s="172"/>
      <c r="F10" s="172"/>
      <c r="G10" s="172"/>
      <c r="H10" s="176">
        <f t="shared" si="8"/>
        <v>44.44444444444444</v>
      </c>
      <c r="I10" s="2">
        <f t="shared" si="11"/>
        <v>54</v>
      </c>
      <c r="J10" s="2">
        <f>O10*O$6+P10*P$6+Q10*Q$6+R10*R$6+S10*S$6+T10*T$6+U10*U$6+V10*V$6+W10*W$6+X10*X$6+Y10*Y$6+Z10*Z$6</f>
        <v>24</v>
      </c>
      <c r="K10" s="2">
        <v>16</v>
      </c>
      <c r="L10" s="2"/>
      <c r="M10" s="2">
        <v>8</v>
      </c>
      <c r="N10" s="2">
        <v>30</v>
      </c>
      <c r="O10" s="2"/>
      <c r="P10" s="2">
        <v>3</v>
      </c>
      <c r="Q10" s="2"/>
      <c r="R10" s="2"/>
      <c r="S10" s="2"/>
      <c r="T10" s="2"/>
      <c r="U10" s="2"/>
      <c r="V10" s="2"/>
      <c r="W10" s="2"/>
      <c r="X10" s="2"/>
      <c r="Y10" s="2"/>
      <c r="Z10" s="2"/>
      <c r="AB10" s="183" t="str">
        <f t="shared" si="12"/>
        <v>-</v>
      </c>
      <c r="AC10" s="183" t="str">
        <f t="shared" si="12"/>
        <v>-</v>
      </c>
      <c r="AD10" s="183" t="str">
        <f t="shared" si="12"/>
        <v>-</v>
      </c>
      <c r="AE10" s="183" t="str">
        <f t="shared" si="12"/>
        <v>-</v>
      </c>
      <c r="AF10" s="183" t="str">
        <f t="shared" si="12"/>
        <v>-</v>
      </c>
      <c r="AG10" s="183" t="str">
        <f t="shared" si="12"/>
        <v>-</v>
      </c>
      <c r="AH10" s="183" t="str">
        <f t="shared" si="12"/>
        <v>-</v>
      </c>
      <c r="AI10" s="183" t="str">
        <f t="shared" si="12"/>
        <v>-</v>
      </c>
      <c r="AJ10" s="183" t="str">
        <f t="shared" si="12"/>
        <v>-</v>
      </c>
      <c r="AK10" s="183" t="str">
        <f t="shared" si="12"/>
        <v>-</v>
      </c>
      <c r="AL10" s="183" t="str">
        <f t="shared" si="12"/>
        <v>-</v>
      </c>
      <c r="AM10" s="183" t="str">
        <f t="shared" si="12"/>
        <v>-</v>
      </c>
      <c r="AO10" s="183" t="str">
        <f t="shared" si="13"/>
        <v>-</v>
      </c>
      <c r="AP10" s="183">
        <f t="shared" si="13"/>
        <v>1</v>
      </c>
      <c r="AQ10" s="183" t="str">
        <f t="shared" si="13"/>
        <v>-</v>
      </c>
      <c r="AR10" s="183" t="str">
        <f t="shared" si="13"/>
        <v>-</v>
      </c>
      <c r="AS10" s="183" t="str">
        <f t="shared" si="13"/>
        <v>-</v>
      </c>
      <c r="AT10" s="183" t="str">
        <f t="shared" si="13"/>
        <v>-</v>
      </c>
      <c r="AU10" s="183" t="str">
        <f t="shared" si="13"/>
        <v>-</v>
      </c>
      <c r="AV10" s="183" t="str">
        <f t="shared" si="13"/>
        <v>-</v>
      </c>
      <c r="AW10" s="183" t="str">
        <f t="shared" si="13"/>
        <v>-</v>
      </c>
      <c r="AX10" s="183" t="str">
        <f t="shared" si="13"/>
        <v>-</v>
      </c>
      <c r="AY10" s="183" t="str">
        <f t="shared" si="13"/>
        <v>-</v>
      </c>
      <c r="AZ10" s="183" t="str">
        <f t="shared" si="13"/>
        <v>-</v>
      </c>
      <c r="BB10" s="183" t="str">
        <f t="shared" si="14"/>
        <v>-</v>
      </c>
      <c r="BC10" s="183" t="str">
        <f t="shared" si="14"/>
        <v>-</v>
      </c>
      <c r="BD10" s="183" t="str">
        <f t="shared" si="14"/>
        <v>-</v>
      </c>
      <c r="BE10" s="183" t="str">
        <f t="shared" si="14"/>
        <v>-</v>
      </c>
      <c r="BF10" s="183" t="str">
        <f t="shared" si="14"/>
        <v>-</v>
      </c>
      <c r="BG10" s="183" t="str">
        <f t="shared" si="14"/>
        <v>-</v>
      </c>
      <c r="BH10" s="183" t="str">
        <f t="shared" si="14"/>
        <v>-</v>
      </c>
      <c r="BI10" s="183" t="str">
        <f t="shared" si="14"/>
        <v>-</v>
      </c>
      <c r="BJ10" s="183" t="str">
        <f t="shared" si="14"/>
        <v>-</v>
      </c>
      <c r="BK10" s="183" t="str">
        <f t="shared" si="14"/>
        <v>-</v>
      </c>
      <c r="BL10" s="183" t="str">
        <f t="shared" si="14"/>
        <v>-</v>
      </c>
      <c r="BM10" s="183" t="str">
        <f t="shared" si="14"/>
        <v>-</v>
      </c>
      <c r="BO10" s="183" t="str">
        <f t="shared" si="15"/>
        <v>-</v>
      </c>
      <c r="BP10" s="183" t="str">
        <f t="shared" si="15"/>
        <v>-</v>
      </c>
      <c r="BQ10" s="183" t="str">
        <f t="shared" si="15"/>
        <v>-</v>
      </c>
      <c r="BR10" s="183" t="str">
        <f t="shared" si="15"/>
        <v>-</v>
      </c>
      <c r="BS10" s="183" t="str">
        <f t="shared" si="15"/>
        <v>-</v>
      </c>
      <c r="BT10" s="183" t="str">
        <f t="shared" si="15"/>
        <v>-</v>
      </c>
      <c r="BU10" s="183" t="str">
        <f t="shared" si="15"/>
        <v>-</v>
      </c>
      <c r="BV10" s="183" t="str">
        <f t="shared" si="15"/>
        <v>-</v>
      </c>
      <c r="BW10" s="183" t="str">
        <f t="shared" si="15"/>
        <v>-</v>
      </c>
      <c r="BX10" s="183" t="str">
        <f t="shared" si="15"/>
        <v>-</v>
      </c>
      <c r="BY10" s="183" t="str">
        <f t="shared" si="15"/>
        <v>-</v>
      </c>
      <c r="BZ10" s="183" t="str">
        <f t="shared" si="15"/>
        <v>-</v>
      </c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</row>
    <row r="11" spans="1:91" ht="13.5" customHeight="1">
      <c r="A11" s="24">
        <v>3</v>
      </c>
      <c r="B11" s="2" t="s">
        <v>36</v>
      </c>
      <c r="C11" s="172"/>
      <c r="D11" s="172">
        <v>1</v>
      </c>
      <c r="E11" s="172"/>
      <c r="F11" s="172"/>
      <c r="G11" s="172"/>
      <c r="H11" s="176">
        <f t="shared" si="8"/>
        <v>51.85185185185185</v>
      </c>
      <c r="I11" s="2">
        <f t="shared" si="11"/>
        <v>81</v>
      </c>
      <c r="J11" s="2">
        <f aca="true" t="shared" si="16" ref="J11:J20">O11*O$6+P11*P$6+Q11*Q$6+R11*R$6+S11*S$6+T11*T$6+U11*U$6+V11*V$6+W11*W$6+X11*X$6+Y11*Y$6+Z11*Z$6</f>
        <v>42</v>
      </c>
      <c r="K11" s="2">
        <v>30</v>
      </c>
      <c r="L11" s="2"/>
      <c r="M11" s="2">
        <v>12</v>
      </c>
      <c r="N11" s="2">
        <v>39</v>
      </c>
      <c r="O11" s="2">
        <v>3</v>
      </c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B11" s="183" t="str">
        <f t="shared" si="12"/>
        <v>-</v>
      </c>
      <c r="AC11" s="183" t="str">
        <f t="shared" si="12"/>
        <v>-</v>
      </c>
      <c r="AD11" s="183" t="str">
        <f t="shared" si="12"/>
        <v>-</v>
      </c>
      <c r="AE11" s="183" t="str">
        <f t="shared" si="12"/>
        <v>-</v>
      </c>
      <c r="AF11" s="183" t="str">
        <f t="shared" si="12"/>
        <v>-</v>
      </c>
      <c r="AG11" s="183" t="str">
        <f t="shared" si="12"/>
        <v>-</v>
      </c>
      <c r="AH11" s="183" t="str">
        <f t="shared" si="12"/>
        <v>-</v>
      </c>
      <c r="AI11" s="183" t="str">
        <f t="shared" si="12"/>
        <v>-</v>
      </c>
      <c r="AJ11" s="183" t="str">
        <f t="shared" si="12"/>
        <v>-</v>
      </c>
      <c r="AK11" s="183" t="str">
        <f t="shared" si="12"/>
        <v>-</v>
      </c>
      <c r="AL11" s="183" t="str">
        <f t="shared" si="12"/>
        <v>-</v>
      </c>
      <c r="AM11" s="183" t="str">
        <f t="shared" si="12"/>
        <v>-</v>
      </c>
      <c r="AO11" s="183">
        <f t="shared" si="13"/>
        <v>1</v>
      </c>
      <c r="AP11" s="183" t="str">
        <f t="shared" si="13"/>
        <v>-</v>
      </c>
      <c r="AQ11" s="183" t="str">
        <f t="shared" si="13"/>
        <v>-</v>
      </c>
      <c r="AR11" s="183" t="str">
        <f t="shared" si="13"/>
        <v>-</v>
      </c>
      <c r="AS11" s="183" t="str">
        <f t="shared" si="13"/>
        <v>-</v>
      </c>
      <c r="AT11" s="183" t="str">
        <f t="shared" si="13"/>
        <v>-</v>
      </c>
      <c r="AU11" s="183" t="str">
        <f t="shared" si="13"/>
        <v>-</v>
      </c>
      <c r="AV11" s="183" t="str">
        <f t="shared" si="13"/>
        <v>-</v>
      </c>
      <c r="AW11" s="183" t="str">
        <f t="shared" si="13"/>
        <v>-</v>
      </c>
      <c r="AX11" s="183" t="str">
        <f t="shared" si="13"/>
        <v>-</v>
      </c>
      <c r="AY11" s="183" t="str">
        <f t="shared" si="13"/>
        <v>-</v>
      </c>
      <c r="AZ11" s="183" t="str">
        <f t="shared" si="13"/>
        <v>-</v>
      </c>
      <c r="BB11" s="183" t="str">
        <f t="shared" si="14"/>
        <v>-</v>
      </c>
      <c r="BC11" s="183" t="str">
        <f t="shared" si="14"/>
        <v>-</v>
      </c>
      <c r="BD11" s="183" t="str">
        <f t="shared" si="14"/>
        <v>-</v>
      </c>
      <c r="BE11" s="183" t="str">
        <f t="shared" si="14"/>
        <v>-</v>
      </c>
      <c r="BF11" s="183" t="str">
        <f t="shared" si="14"/>
        <v>-</v>
      </c>
      <c r="BG11" s="183" t="str">
        <f t="shared" si="14"/>
        <v>-</v>
      </c>
      <c r="BH11" s="183" t="str">
        <f t="shared" si="14"/>
        <v>-</v>
      </c>
      <c r="BI11" s="183" t="str">
        <f t="shared" si="14"/>
        <v>-</v>
      </c>
      <c r="BJ11" s="183" t="str">
        <f t="shared" si="14"/>
        <v>-</v>
      </c>
      <c r="BK11" s="183" t="str">
        <f t="shared" si="14"/>
        <v>-</v>
      </c>
      <c r="BL11" s="183" t="str">
        <f t="shared" si="14"/>
        <v>-</v>
      </c>
      <c r="BM11" s="183" t="str">
        <f t="shared" si="14"/>
        <v>-</v>
      </c>
      <c r="BO11" s="183" t="str">
        <f t="shared" si="15"/>
        <v>-</v>
      </c>
      <c r="BP11" s="183" t="str">
        <f t="shared" si="15"/>
        <v>-</v>
      </c>
      <c r="BQ11" s="183" t="str">
        <f t="shared" si="15"/>
        <v>-</v>
      </c>
      <c r="BR11" s="183" t="str">
        <f t="shared" si="15"/>
        <v>-</v>
      </c>
      <c r="BS11" s="183" t="str">
        <f t="shared" si="15"/>
        <v>-</v>
      </c>
      <c r="BT11" s="183" t="str">
        <f t="shared" si="15"/>
        <v>-</v>
      </c>
      <c r="BU11" s="183" t="str">
        <f t="shared" si="15"/>
        <v>-</v>
      </c>
      <c r="BV11" s="183" t="str">
        <f t="shared" si="15"/>
        <v>-</v>
      </c>
      <c r="BW11" s="183" t="str">
        <f t="shared" si="15"/>
        <v>-</v>
      </c>
      <c r="BX11" s="183" t="str">
        <f t="shared" si="15"/>
        <v>-</v>
      </c>
      <c r="BY11" s="183" t="str">
        <f t="shared" si="15"/>
        <v>-</v>
      </c>
      <c r="BZ11" s="183" t="str">
        <f t="shared" si="15"/>
        <v>-</v>
      </c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</row>
    <row r="12" spans="1:91" ht="13.5" customHeight="1">
      <c r="A12" s="24">
        <v>4</v>
      </c>
      <c r="B12" s="2" t="s">
        <v>37</v>
      </c>
      <c r="C12" s="172">
        <v>4</v>
      </c>
      <c r="D12" s="172"/>
      <c r="E12" s="172"/>
      <c r="F12" s="172"/>
      <c r="G12" s="172"/>
      <c r="H12" s="176">
        <f t="shared" si="8"/>
        <v>51.85185185185185</v>
      </c>
      <c r="I12" s="2">
        <f t="shared" si="11"/>
        <v>108</v>
      </c>
      <c r="J12" s="2">
        <f t="shared" si="16"/>
        <v>56</v>
      </c>
      <c r="K12" s="2">
        <v>42</v>
      </c>
      <c r="L12" s="2"/>
      <c r="M12" s="2">
        <v>14</v>
      </c>
      <c r="N12" s="2">
        <v>52</v>
      </c>
      <c r="O12" s="2"/>
      <c r="P12" s="2"/>
      <c r="Q12" s="2"/>
      <c r="R12" s="2">
        <v>4</v>
      </c>
      <c r="S12" s="2"/>
      <c r="T12" s="2"/>
      <c r="U12" s="2"/>
      <c r="V12" s="2"/>
      <c r="W12" s="2"/>
      <c r="X12" s="2"/>
      <c r="Y12" s="2"/>
      <c r="Z12" s="2"/>
      <c r="AB12" s="183" t="str">
        <f t="shared" si="12"/>
        <v>-</v>
      </c>
      <c r="AC12" s="183" t="str">
        <f t="shared" si="12"/>
        <v>-</v>
      </c>
      <c r="AD12" s="183" t="str">
        <f t="shared" si="12"/>
        <v>-</v>
      </c>
      <c r="AE12" s="183">
        <f t="shared" si="12"/>
        <v>1</v>
      </c>
      <c r="AF12" s="183" t="str">
        <f t="shared" si="12"/>
        <v>-</v>
      </c>
      <c r="AG12" s="183" t="str">
        <f t="shared" si="12"/>
        <v>-</v>
      </c>
      <c r="AH12" s="183" t="str">
        <f t="shared" si="12"/>
        <v>-</v>
      </c>
      <c r="AI12" s="183" t="str">
        <f t="shared" si="12"/>
        <v>-</v>
      </c>
      <c r="AJ12" s="183" t="str">
        <f t="shared" si="12"/>
        <v>-</v>
      </c>
      <c r="AK12" s="183" t="str">
        <f t="shared" si="12"/>
        <v>-</v>
      </c>
      <c r="AL12" s="183" t="str">
        <f t="shared" si="12"/>
        <v>-</v>
      </c>
      <c r="AM12" s="183" t="str">
        <f t="shared" si="12"/>
        <v>-</v>
      </c>
      <c r="AO12" s="183" t="str">
        <f t="shared" si="13"/>
        <v>-</v>
      </c>
      <c r="AP12" s="183" t="str">
        <f t="shared" si="13"/>
        <v>-</v>
      </c>
      <c r="AQ12" s="183" t="str">
        <f t="shared" si="13"/>
        <v>-</v>
      </c>
      <c r="AR12" s="183" t="str">
        <f t="shared" si="13"/>
        <v>-</v>
      </c>
      <c r="AS12" s="183" t="str">
        <f t="shared" si="13"/>
        <v>-</v>
      </c>
      <c r="AT12" s="183" t="str">
        <f t="shared" si="13"/>
        <v>-</v>
      </c>
      <c r="AU12" s="183" t="str">
        <f t="shared" si="13"/>
        <v>-</v>
      </c>
      <c r="AV12" s="183" t="str">
        <f t="shared" si="13"/>
        <v>-</v>
      </c>
      <c r="AW12" s="183" t="str">
        <f t="shared" si="13"/>
        <v>-</v>
      </c>
      <c r="AX12" s="183" t="str">
        <f t="shared" si="13"/>
        <v>-</v>
      </c>
      <c r="AY12" s="183" t="str">
        <f t="shared" si="13"/>
        <v>-</v>
      </c>
      <c r="AZ12" s="183" t="str">
        <f t="shared" si="13"/>
        <v>-</v>
      </c>
      <c r="BB12" s="183" t="str">
        <f t="shared" si="14"/>
        <v>-</v>
      </c>
      <c r="BC12" s="183" t="str">
        <f t="shared" si="14"/>
        <v>-</v>
      </c>
      <c r="BD12" s="183" t="str">
        <f t="shared" si="14"/>
        <v>-</v>
      </c>
      <c r="BE12" s="183" t="str">
        <f t="shared" si="14"/>
        <v>-</v>
      </c>
      <c r="BF12" s="183" t="str">
        <f t="shared" si="14"/>
        <v>-</v>
      </c>
      <c r="BG12" s="183" t="str">
        <f t="shared" si="14"/>
        <v>-</v>
      </c>
      <c r="BH12" s="183" t="str">
        <f t="shared" si="14"/>
        <v>-</v>
      </c>
      <c r="BI12" s="183" t="str">
        <f t="shared" si="14"/>
        <v>-</v>
      </c>
      <c r="BJ12" s="183" t="str">
        <f t="shared" si="14"/>
        <v>-</v>
      </c>
      <c r="BK12" s="183" t="str">
        <f t="shared" si="14"/>
        <v>-</v>
      </c>
      <c r="BL12" s="183" t="str">
        <f t="shared" si="14"/>
        <v>-</v>
      </c>
      <c r="BM12" s="183" t="str">
        <f t="shared" si="14"/>
        <v>-</v>
      </c>
      <c r="BO12" s="183" t="str">
        <f t="shared" si="15"/>
        <v>-</v>
      </c>
      <c r="BP12" s="183" t="str">
        <f t="shared" si="15"/>
        <v>-</v>
      </c>
      <c r="BQ12" s="183" t="str">
        <f t="shared" si="15"/>
        <v>-</v>
      </c>
      <c r="BR12" s="183" t="str">
        <f t="shared" si="15"/>
        <v>-</v>
      </c>
      <c r="BS12" s="183" t="str">
        <f t="shared" si="15"/>
        <v>-</v>
      </c>
      <c r="BT12" s="183" t="str">
        <f t="shared" si="15"/>
        <v>-</v>
      </c>
      <c r="BU12" s="183" t="str">
        <f t="shared" si="15"/>
        <v>-</v>
      </c>
      <c r="BV12" s="183" t="str">
        <f t="shared" si="15"/>
        <v>-</v>
      </c>
      <c r="BW12" s="183" t="str">
        <f t="shared" si="15"/>
        <v>-</v>
      </c>
      <c r="BX12" s="183" t="str">
        <f t="shared" si="15"/>
        <v>-</v>
      </c>
      <c r="BY12" s="183" t="str">
        <f t="shared" si="15"/>
        <v>-</v>
      </c>
      <c r="BZ12" s="183" t="str">
        <f t="shared" si="15"/>
        <v>-</v>
      </c>
      <c r="CB12" s="183"/>
      <c r="CC12" s="183"/>
      <c r="CD12" s="183"/>
      <c r="CE12" s="183"/>
      <c r="CF12" s="183"/>
      <c r="CG12" s="183"/>
      <c r="CH12" s="183"/>
      <c r="CI12" s="183"/>
      <c r="CJ12" s="183"/>
      <c r="CK12" s="183"/>
      <c r="CL12" s="183"/>
      <c r="CM12" s="183"/>
    </row>
    <row r="13" spans="1:91" ht="13.5" customHeight="1">
      <c r="A13" s="24">
        <v>5</v>
      </c>
      <c r="B13" s="2" t="s">
        <v>38</v>
      </c>
      <c r="C13" s="172"/>
      <c r="D13" s="172">
        <v>11</v>
      </c>
      <c r="E13" s="172"/>
      <c r="F13" s="172"/>
      <c r="G13" s="172"/>
      <c r="H13" s="176">
        <f t="shared" si="8"/>
        <v>44.44444444444444</v>
      </c>
      <c r="I13" s="2">
        <f t="shared" si="11"/>
        <v>54</v>
      </c>
      <c r="J13" s="2">
        <f t="shared" si="16"/>
        <v>24</v>
      </c>
      <c r="K13" s="2">
        <v>16</v>
      </c>
      <c r="L13" s="2"/>
      <c r="M13" s="2">
        <v>8</v>
      </c>
      <c r="N13" s="2">
        <v>30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>
        <v>3</v>
      </c>
      <c r="Z13" s="2"/>
      <c r="AB13" s="183" t="str">
        <f t="shared" si="12"/>
        <v>-</v>
      </c>
      <c r="AC13" s="183" t="str">
        <f t="shared" si="12"/>
        <v>-</v>
      </c>
      <c r="AD13" s="183" t="str">
        <f t="shared" si="12"/>
        <v>-</v>
      </c>
      <c r="AE13" s="183" t="str">
        <f t="shared" si="12"/>
        <v>-</v>
      </c>
      <c r="AF13" s="183" t="str">
        <f t="shared" si="12"/>
        <v>-</v>
      </c>
      <c r="AG13" s="183" t="str">
        <f t="shared" si="12"/>
        <v>-</v>
      </c>
      <c r="AH13" s="183" t="str">
        <f t="shared" si="12"/>
        <v>-</v>
      </c>
      <c r="AI13" s="183" t="str">
        <f t="shared" si="12"/>
        <v>-</v>
      </c>
      <c r="AJ13" s="183" t="str">
        <f t="shared" si="12"/>
        <v>-</v>
      </c>
      <c r="AK13" s="183" t="str">
        <f t="shared" si="12"/>
        <v>-</v>
      </c>
      <c r="AL13" s="183" t="str">
        <f t="shared" si="12"/>
        <v>-</v>
      </c>
      <c r="AM13" s="183" t="str">
        <f t="shared" si="12"/>
        <v>-</v>
      </c>
      <c r="AO13" s="183" t="str">
        <f t="shared" si="13"/>
        <v>-</v>
      </c>
      <c r="AP13" s="183" t="str">
        <f t="shared" si="13"/>
        <v>-</v>
      </c>
      <c r="AQ13" s="183" t="str">
        <f t="shared" si="13"/>
        <v>-</v>
      </c>
      <c r="AR13" s="183" t="str">
        <f t="shared" si="13"/>
        <v>-</v>
      </c>
      <c r="AS13" s="183" t="str">
        <f t="shared" si="13"/>
        <v>-</v>
      </c>
      <c r="AT13" s="183" t="str">
        <f t="shared" si="13"/>
        <v>-</v>
      </c>
      <c r="AU13" s="183" t="str">
        <f t="shared" si="13"/>
        <v>-</v>
      </c>
      <c r="AV13" s="183" t="str">
        <f t="shared" si="13"/>
        <v>-</v>
      </c>
      <c r="AW13" s="183" t="str">
        <f t="shared" si="13"/>
        <v>-</v>
      </c>
      <c r="AX13" s="183" t="str">
        <f t="shared" si="13"/>
        <v>-</v>
      </c>
      <c r="AY13" s="183">
        <f t="shared" si="13"/>
        <v>1</v>
      </c>
      <c r="AZ13" s="183" t="str">
        <f t="shared" si="13"/>
        <v>-</v>
      </c>
      <c r="BB13" s="183" t="str">
        <f t="shared" si="14"/>
        <v>-</v>
      </c>
      <c r="BC13" s="183" t="str">
        <f t="shared" si="14"/>
        <v>-</v>
      </c>
      <c r="BD13" s="183" t="str">
        <f t="shared" si="14"/>
        <v>-</v>
      </c>
      <c r="BE13" s="183" t="str">
        <f t="shared" si="14"/>
        <v>-</v>
      </c>
      <c r="BF13" s="183" t="str">
        <f t="shared" si="14"/>
        <v>-</v>
      </c>
      <c r="BG13" s="183" t="str">
        <f t="shared" si="14"/>
        <v>-</v>
      </c>
      <c r="BH13" s="183" t="str">
        <f t="shared" si="14"/>
        <v>-</v>
      </c>
      <c r="BI13" s="183" t="str">
        <f t="shared" si="14"/>
        <v>-</v>
      </c>
      <c r="BJ13" s="183" t="str">
        <f t="shared" si="14"/>
        <v>-</v>
      </c>
      <c r="BK13" s="183" t="str">
        <f t="shared" si="14"/>
        <v>-</v>
      </c>
      <c r="BL13" s="183" t="str">
        <f t="shared" si="14"/>
        <v>-</v>
      </c>
      <c r="BM13" s="183" t="str">
        <f t="shared" si="14"/>
        <v>-</v>
      </c>
      <c r="BO13" s="183" t="str">
        <f t="shared" si="15"/>
        <v>-</v>
      </c>
      <c r="BP13" s="183" t="str">
        <f t="shared" si="15"/>
        <v>-</v>
      </c>
      <c r="BQ13" s="183" t="str">
        <f t="shared" si="15"/>
        <v>-</v>
      </c>
      <c r="BR13" s="183" t="str">
        <f t="shared" si="15"/>
        <v>-</v>
      </c>
      <c r="BS13" s="183" t="str">
        <f t="shared" si="15"/>
        <v>-</v>
      </c>
      <c r="BT13" s="183" t="str">
        <f t="shared" si="15"/>
        <v>-</v>
      </c>
      <c r="BU13" s="183" t="str">
        <f t="shared" si="15"/>
        <v>-</v>
      </c>
      <c r="BV13" s="183" t="str">
        <f t="shared" si="15"/>
        <v>-</v>
      </c>
      <c r="BW13" s="183" t="str">
        <f t="shared" si="15"/>
        <v>-</v>
      </c>
      <c r="BX13" s="183" t="str">
        <f t="shared" si="15"/>
        <v>-</v>
      </c>
      <c r="BY13" s="183" t="str">
        <f t="shared" si="15"/>
        <v>-</v>
      </c>
      <c r="BZ13" s="183" t="str">
        <f t="shared" si="15"/>
        <v>-</v>
      </c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</row>
    <row r="14" spans="1:91" ht="13.5" customHeight="1">
      <c r="A14" s="24">
        <v>6</v>
      </c>
      <c r="B14" s="2" t="s">
        <v>39</v>
      </c>
      <c r="C14" s="172"/>
      <c r="D14" s="172">
        <v>5</v>
      </c>
      <c r="E14" s="172"/>
      <c r="F14" s="172"/>
      <c r="G14" s="172"/>
      <c r="H14" s="176">
        <f t="shared" si="8"/>
        <v>29.629629629629626</v>
      </c>
      <c r="I14" s="2">
        <f t="shared" si="11"/>
        <v>54</v>
      </c>
      <c r="J14" s="2">
        <f t="shared" si="16"/>
        <v>16</v>
      </c>
      <c r="K14" s="2">
        <v>10</v>
      </c>
      <c r="L14" s="2"/>
      <c r="M14" s="2">
        <v>8</v>
      </c>
      <c r="N14" s="2">
        <v>38</v>
      </c>
      <c r="O14" s="2"/>
      <c r="P14" s="2"/>
      <c r="Q14" s="2"/>
      <c r="R14" s="2"/>
      <c r="S14" s="2">
        <v>2</v>
      </c>
      <c r="T14" s="2"/>
      <c r="U14" s="2"/>
      <c r="V14" s="2"/>
      <c r="W14" s="2"/>
      <c r="X14" s="2"/>
      <c r="Y14" s="2"/>
      <c r="Z14" s="2"/>
      <c r="AB14" s="183" t="str">
        <f t="shared" si="12"/>
        <v>-</v>
      </c>
      <c r="AC14" s="183" t="str">
        <f t="shared" si="12"/>
        <v>-</v>
      </c>
      <c r="AD14" s="183" t="str">
        <f t="shared" si="12"/>
        <v>-</v>
      </c>
      <c r="AE14" s="183" t="str">
        <f t="shared" si="12"/>
        <v>-</v>
      </c>
      <c r="AF14" s="183" t="str">
        <f t="shared" si="12"/>
        <v>-</v>
      </c>
      <c r="AG14" s="183" t="str">
        <f t="shared" si="12"/>
        <v>-</v>
      </c>
      <c r="AH14" s="183" t="str">
        <f t="shared" si="12"/>
        <v>-</v>
      </c>
      <c r="AI14" s="183" t="str">
        <f t="shared" si="12"/>
        <v>-</v>
      </c>
      <c r="AJ14" s="183" t="str">
        <f t="shared" si="12"/>
        <v>-</v>
      </c>
      <c r="AK14" s="183" t="str">
        <f t="shared" si="12"/>
        <v>-</v>
      </c>
      <c r="AL14" s="183" t="str">
        <f t="shared" si="12"/>
        <v>-</v>
      </c>
      <c r="AM14" s="183" t="str">
        <f t="shared" si="12"/>
        <v>-</v>
      </c>
      <c r="AO14" s="183" t="str">
        <f t="shared" si="13"/>
        <v>-</v>
      </c>
      <c r="AP14" s="183" t="str">
        <f t="shared" si="13"/>
        <v>-</v>
      </c>
      <c r="AQ14" s="183" t="str">
        <f t="shared" si="13"/>
        <v>-</v>
      </c>
      <c r="AR14" s="183" t="str">
        <f t="shared" si="13"/>
        <v>-</v>
      </c>
      <c r="AS14" s="183">
        <f t="shared" si="13"/>
        <v>1</v>
      </c>
      <c r="AT14" s="183" t="str">
        <f t="shared" si="13"/>
        <v>-</v>
      </c>
      <c r="AU14" s="183" t="str">
        <f t="shared" si="13"/>
        <v>-</v>
      </c>
      <c r="AV14" s="183" t="str">
        <f t="shared" si="13"/>
        <v>-</v>
      </c>
      <c r="AW14" s="183" t="str">
        <f t="shared" si="13"/>
        <v>-</v>
      </c>
      <c r="AX14" s="183" t="str">
        <f t="shared" si="13"/>
        <v>-</v>
      </c>
      <c r="AY14" s="183" t="str">
        <f t="shared" si="13"/>
        <v>-</v>
      </c>
      <c r="AZ14" s="183" t="str">
        <f t="shared" si="13"/>
        <v>-</v>
      </c>
      <c r="BB14" s="183" t="str">
        <f t="shared" si="14"/>
        <v>-</v>
      </c>
      <c r="BC14" s="183" t="str">
        <f t="shared" si="14"/>
        <v>-</v>
      </c>
      <c r="BD14" s="183" t="str">
        <f t="shared" si="14"/>
        <v>-</v>
      </c>
      <c r="BE14" s="183" t="str">
        <f t="shared" si="14"/>
        <v>-</v>
      </c>
      <c r="BF14" s="183" t="str">
        <f t="shared" si="14"/>
        <v>-</v>
      </c>
      <c r="BG14" s="183" t="str">
        <f t="shared" si="14"/>
        <v>-</v>
      </c>
      <c r="BH14" s="183" t="str">
        <f t="shared" si="14"/>
        <v>-</v>
      </c>
      <c r="BI14" s="183" t="str">
        <f t="shared" si="14"/>
        <v>-</v>
      </c>
      <c r="BJ14" s="183" t="str">
        <f t="shared" si="14"/>
        <v>-</v>
      </c>
      <c r="BK14" s="183" t="str">
        <f t="shared" si="14"/>
        <v>-</v>
      </c>
      <c r="BL14" s="183" t="str">
        <f t="shared" si="14"/>
        <v>-</v>
      </c>
      <c r="BM14" s="183" t="str">
        <f t="shared" si="14"/>
        <v>-</v>
      </c>
      <c r="BO14" s="183" t="str">
        <f t="shared" si="15"/>
        <v>-</v>
      </c>
      <c r="BP14" s="183" t="str">
        <f t="shared" si="15"/>
        <v>-</v>
      </c>
      <c r="BQ14" s="183" t="str">
        <f t="shared" si="15"/>
        <v>-</v>
      </c>
      <c r="BR14" s="183" t="str">
        <f t="shared" si="15"/>
        <v>-</v>
      </c>
      <c r="BS14" s="183" t="str">
        <f t="shared" si="15"/>
        <v>-</v>
      </c>
      <c r="BT14" s="183" t="str">
        <f t="shared" si="15"/>
        <v>-</v>
      </c>
      <c r="BU14" s="183" t="str">
        <f t="shared" si="15"/>
        <v>-</v>
      </c>
      <c r="BV14" s="183" t="str">
        <f t="shared" si="15"/>
        <v>-</v>
      </c>
      <c r="BW14" s="183" t="str">
        <f t="shared" si="15"/>
        <v>-</v>
      </c>
      <c r="BX14" s="183" t="str">
        <f t="shared" si="15"/>
        <v>-</v>
      </c>
      <c r="BY14" s="183" t="str">
        <f t="shared" si="15"/>
        <v>-</v>
      </c>
      <c r="BZ14" s="183" t="str">
        <f t="shared" si="15"/>
        <v>-</v>
      </c>
      <c r="CB14" s="183"/>
      <c r="CC14" s="183"/>
      <c r="CD14" s="183"/>
      <c r="CE14" s="183"/>
      <c r="CF14" s="183"/>
      <c r="CG14" s="183"/>
      <c r="CH14" s="183"/>
      <c r="CI14" s="183"/>
      <c r="CJ14" s="183"/>
      <c r="CK14" s="183"/>
      <c r="CL14" s="183"/>
      <c r="CM14" s="183"/>
    </row>
    <row r="15" spans="1:91" ht="13.5" customHeight="1">
      <c r="A15" s="24">
        <v>7</v>
      </c>
      <c r="B15" s="2" t="s">
        <v>40</v>
      </c>
      <c r="C15" s="172">
        <v>7</v>
      </c>
      <c r="D15" s="172"/>
      <c r="E15" s="172"/>
      <c r="F15" s="172"/>
      <c r="G15" s="172"/>
      <c r="H15" s="176">
        <f t="shared" si="8"/>
        <v>51.85185185185185</v>
      </c>
      <c r="I15" s="2">
        <f t="shared" si="11"/>
        <v>108</v>
      </c>
      <c r="J15" s="2">
        <f t="shared" si="16"/>
        <v>56</v>
      </c>
      <c r="K15" s="2">
        <v>42</v>
      </c>
      <c r="L15" s="2"/>
      <c r="M15" s="2">
        <v>14</v>
      </c>
      <c r="N15" s="2">
        <v>52</v>
      </c>
      <c r="O15" s="2"/>
      <c r="P15" s="2"/>
      <c r="Q15" s="2"/>
      <c r="R15" s="2"/>
      <c r="S15" s="2"/>
      <c r="T15" s="2"/>
      <c r="U15" s="2">
        <v>4</v>
      </c>
      <c r="V15" s="2"/>
      <c r="W15" s="2"/>
      <c r="X15" s="2"/>
      <c r="Y15" s="2"/>
      <c r="Z15" s="2"/>
      <c r="AB15" s="183" t="str">
        <f t="shared" si="12"/>
        <v>-</v>
      </c>
      <c r="AC15" s="183" t="str">
        <f t="shared" si="12"/>
        <v>-</v>
      </c>
      <c r="AD15" s="183" t="str">
        <f t="shared" si="12"/>
        <v>-</v>
      </c>
      <c r="AE15" s="183" t="str">
        <f t="shared" si="12"/>
        <v>-</v>
      </c>
      <c r="AF15" s="183" t="str">
        <f t="shared" si="12"/>
        <v>-</v>
      </c>
      <c r="AG15" s="183" t="str">
        <f t="shared" si="12"/>
        <v>-</v>
      </c>
      <c r="AH15" s="183">
        <f t="shared" si="12"/>
        <v>1</v>
      </c>
      <c r="AI15" s="183" t="str">
        <f t="shared" si="12"/>
        <v>-</v>
      </c>
      <c r="AJ15" s="183" t="str">
        <f t="shared" si="12"/>
        <v>-</v>
      </c>
      <c r="AK15" s="183" t="str">
        <f t="shared" si="12"/>
        <v>-</v>
      </c>
      <c r="AL15" s="183" t="str">
        <f t="shared" si="12"/>
        <v>-</v>
      </c>
      <c r="AM15" s="183" t="str">
        <f t="shared" si="12"/>
        <v>-</v>
      </c>
      <c r="AO15" s="183" t="str">
        <f t="shared" si="13"/>
        <v>-</v>
      </c>
      <c r="AP15" s="183" t="str">
        <f t="shared" si="13"/>
        <v>-</v>
      </c>
      <c r="AQ15" s="183" t="str">
        <f t="shared" si="13"/>
        <v>-</v>
      </c>
      <c r="AR15" s="183" t="str">
        <f t="shared" si="13"/>
        <v>-</v>
      </c>
      <c r="AS15" s="183" t="str">
        <f t="shared" si="13"/>
        <v>-</v>
      </c>
      <c r="AT15" s="183" t="str">
        <f t="shared" si="13"/>
        <v>-</v>
      </c>
      <c r="AU15" s="183" t="str">
        <f t="shared" si="13"/>
        <v>-</v>
      </c>
      <c r="AV15" s="183" t="str">
        <f t="shared" si="13"/>
        <v>-</v>
      </c>
      <c r="AW15" s="183" t="str">
        <f t="shared" si="13"/>
        <v>-</v>
      </c>
      <c r="AX15" s="183" t="str">
        <f t="shared" si="13"/>
        <v>-</v>
      </c>
      <c r="AY15" s="183" t="str">
        <f t="shared" si="13"/>
        <v>-</v>
      </c>
      <c r="AZ15" s="183" t="str">
        <f t="shared" si="13"/>
        <v>-</v>
      </c>
      <c r="BB15" s="183" t="str">
        <f t="shared" si="14"/>
        <v>-</v>
      </c>
      <c r="BC15" s="183" t="str">
        <f t="shared" si="14"/>
        <v>-</v>
      </c>
      <c r="BD15" s="183" t="str">
        <f t="shared" si="14"/>
        <v>-</v>
      </c>
      <c r="BE15" s="183" t="str">
        <f t="shared" si="14"/>
        <v>-</v>
      </c>
      <c r="BF15" s="183" t="str">
        <f t="shared" si="14"/>
        <v>-</v>
      </c>
      <c r="BG15" s="183" t="str">
        <f t="shared" si="14"/>
        <v>-</v>
      </c>
      <c r="BH15" s="183" t="str">
        <f t="shared" si="14"/>
        <v>-</v>
      </c>
      <c r="BI15" s="183" t="str">
        <f t="shared" si="14"/>
        <v>-</v>
      </c>
      <c r="BJ15" s="183" t="str">
        <f t="shared" si="14"/>
        <v>-</v>
      </c>
      <c r="BK15" s="183" t="str">
        <f t="shared" si="14"/>
        <v>-</v>
      </c>
      <c r="BL15" s="183" t="str">
        <f t="shared" si="14"/>
        <v>-</v>
      </c>
      <c r="BM15" s="183" t="str">
        <f t="shared" si="14"/>
        <v>-</v>
      </c>
      <c r="BO15" s="183" t="str">
        <f t="shared" si="15"/>
        <v>-</v>
      </c>
      <c r="BP15" s="183" t="str">
        <f t="shared" si="15"/>
        <v>-</v>
      </c>
      <c r="BQ15" s="183" t="str">
        <f t="shared" si="15"/>
        <v>-</v>
      </c>
      <c r="BR15" s="183" t="str">
        <f t="shared" si="15"/>
        <v>-</v>
      </c>
      <c r="BS15" s="183" t="str">
        <f t="shared" si="15"/>
        <v>-</v>
      </c>
      <c r="BT15" s="183" t="str">
        <f t="shared" si="15"/>
        <v>-</v>
      </c>
      <c r="BU15" s="183" t="str">
        <f t="shared" si="15"/>
        <v>-</v>
      </c>
      <c r="BV15" s="183" t="str">
        <f t="shared" si="15"/>
        <v>-</v>
      </c>
      <c r="BW15" s="183" t="str">
        <f t="shared" si="15"/>
        <v>-</v>
      </c>
      <c r="BX15" s="183" t="str">
        <f t="shared" si="15"/>
        <v>-</v>
      </c>
      <c r="BY15" s="183" t="str">
        <f t="shared" si="15"/>
        <v>-</v>
      </c>
      <c r="BZ15" s="183" t="str">
        <f t="shared" si="15"/>
        <v>-</v>
      </c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</row>
    <row r="16" spans="1:91" ht="13.5" customHeight="1">
      <c r="A16" s="24">
        <v>8</v>
      </c>
      <c r="B16" s="2" t="s">
        <v>41</v>
      </c>
      <c r="C16" s="172">
        <v>9</v>
      </c>
      <c r="D16" s="172"/>
      <c r="E16" s="172"/>
      <c r="F16" s="172"/>
      <c r="G16" s="172"/>
      <c r="H16" s="176">
        <f t="shared" si="8"/>
        <v>33.33333333333333</v>
      </c>
      <c r="I16" s="2">
        <f t="shared" si="11"/>
        <v>108</v>
      </c>
      <c r="J16" s="2">
        <f t="shared" si="16"/>
        <v>36</v>
      </c>
      <c r="K16" s="2">
        <v>24</v>
      </c>
      <c r="L16" s="2"/>
      <c r="M16" s="2">
        <v>12</v>
      </c>
      <c r="N16" s="2">
        <v>72</v>
      </c>
      <c r="O16" s="2"/>
      <c r="P16" s="2"/>
      <c r="Q16" s="2"/>
      <c r="R16" s="2"/>
      <c r="S16" s="2"/>
      <c r="T16" s="2"/>
      <c r="U16" s="2"/>
      <c r="V16" s="2"/>
      <c r="W16" s="2">
        <v>3</v>
      </c>
      <c r="X16" s="2"/>
      <c r="Y16" s="2"/>
      <c r="Z16" s="2"/>
      <c r="AB16" s="183" t="str">
        <f t="shared" si="12"/>
        <v>-</v>
      </c>
      <c r="AC16" s="183" t="str">
        <f t="shared" si="12"/>
        <v>-</v>
      </c>
      <c r="AD16" s="183" t="str">
        <f t="shared" si="12"/>
        <v>-</v>
      </c>
      <c r="AE16" s="183" t="str">
        <f t="shared" si="12"/>
        <v>-</v>
      </c>
      <c r="AF16" s="183" t="str">
        <f t="shared" si="12"/>
        <v>-</v>
      </c>
      <c r="AG16" s="183" t="str">
        <f t="shared" si="12"/>
        <v>-</v>
      </c>
      <c r="AH16" s="183" t="str">
        <f t="shared" si="12"/>
        <v>-</v>
      </c>
      <c r="AI16" s="183" t="str">
        <f t="shared" si="12"/>
        <v>-</v>
      </c>
      <c r="AJ16" s="183">
        <f t="shared" si="12"/>
        <v>1</v>
      </c>
      <c r="AK16" s="183" t="str">
        <f t="shared" si="12"/>
        <v>-</v>
      </c>
      <c r="AL16" s="183" t="str">
        <f t="shared" si="12"/>
        <v>-</v>
      </c>
      <c r="AM16" s="183" t="str">
        <f t="shared" si="12"/>
        <v>-</v>
      </c>
      <c r="AO16" s="183" t="str">
        <f t="shared" si="13"/>
        <v>-</v>
      </c>
      <c r="AP16" s="183" t="str">
        <f t="shared" si="13"/>
        <v>-</v>
      </c>
      <c r="AQ16" s="183" t="str">
        <f t="shared" si="13"/>
        <v>-</v>
      </c>
      <c r="AR16" s="183" t="str">
        <f t="shared" si="13"/>
        <v>-</v>
      </c>
      <c r="AS16" s="183" t="str">
        <f t="shared" si="13"/>
        <v>-</v>
      </c>
      <c r="AT16" s="183" t="str">
        <f t="shared" si="13"/>
        <v>-</v>
      </c>
      <c r="AU16" s="183" t="str">
        <f t="shared" si="13"/>
        <v>-</v>
      </c>
      <c r="AV16" s="183" t="str">
        <f t="shared" si="13"/>
        <v>-</v>
      </c>
      <c r="AW16" s="183" t="str">
        <f t="shared" si="13"/>
        <v>-</v>
      </c>
      <c r="AX16" s="183" t="str">
        <f t="shared" si="13"/>
        <v>-</v>
      </c>
      <c r="AY16" s="183" t="str">
        <f t="shared" si="13"/>
        <v>-</v>
      </c>
      <c r="AZ16" s="183" t="str">
        <f t="shared" si="13"/>
        <v>-</v>
      </c>
      <c r="BB16" s="183" t="str">
        <f t="shared" si="14"/>
        <v>-</v>
      </c>
      <c r="BC16" s="183" t="str">
        <f t="shared" si="14"/>
        <v>-</v>
      </c>
      <c r="BD16" s="183" t="str">
        <f t="shared" si="14"/>
        <v>-</v>
      </c>
      <c r="BE16" s="183" t="str">
        <f t="shared" si="14"/>
        <v>-</v>
      </c>
      <c r="BF16" s="183" t="str">
        <f t="shared" si="14"/>
        <v>-</v>
      </c>
      <c r="BG16" s="183" t="str">
        <f t="shared" si="14"/>
        <v>-</v>
      </c>
      <c r="BH16" s="183" t="str">
        <f t="shared" si="14"/>
        <v>-</v>
      </c>
      <c r="BI16" s="183" t="str">
        <f t="shared" si="14"/>
        <v>-</v>
      </c>
      <c r="BJ16" s="183" t="str">
        <f t="shared" si="14"/>
        <v>-</v>
      </c>
      <c r="BK16" s="183" t="str">
        <f t="shared" si="14"/>
        <v>-</v>
      </c>
      <c r="BL16" s="183" t="str">
        <f t="shared" si="14"/>
        <v>-</v>
      </c>
      <c r="BM16" s="183" t="str">
        <f t="shared" si="14"/>
        <v>-</v>
      </c>
      <c r="BO16" s="183" t="str">
        <f t="shared" si="15"/>
        <v>-</v>
      </c>
      <c r="BP16" s="183" t="str">
        <f t="shared" si="15"/>
        <v>-</v>
      </c>
      <c r="BQ16" s="183" t="str">
        <f t="shared" si="15"/>
        <v>-</v>
      </c>
      <c r="BR16" s="183" t="str">
        <f t="shared" si="15"/>
        <v>-</v>
      </c>
      <c r="BS16" s="183" t="str">
        <f t="shared" si="15"/>
        <v>-</v>
      </c>
      <c r="BT16" s="183" t="str">
        <f t="shared" si="15"/>
        <v>-</v>
      </c>
      <c r="BU16" s="183" t="str">
        <f t="shared" si="15"/>
        <v>-</v>
      </c>
      <c r="BV16" s="183" t="str">
        <f t="shared" si="15"/>
        <v>-</v>
      </c>
      <c r="BW16" s="183" t="str">
        <f t="shared" si="15"/>
        <v>-</v>
      </c>
      <c r="BX16" s="183" t="str">
        <f t="shared" si="15"/>
        <v>-</v>
      </c>
      <c r="BY16" s="183" t="str">
        <f t="shared" si="15"/>
        <v>-</v>
      </c>
      <c r="BZ16" s="183" t="str">
        <f t="shared" si="15"/>
        <v>-</v>
      </c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</row>
    <row r="17" spans="1:91" ht="12.75">
      <c r="A17" s="65">
        <v>9</v>
      </c>
      <c r="B17" s="83" t="s">
        <v>42</v>
      </c>
      <c r="C17" s="172"/>
      <c r="D17" s="172">
        <v>2</v>
      </c>
      <c r="E17" s="172"/>
      <c r="F17" s="172"/>
      <c r="G17" s="172"/>
      <c r="H17" s="176">
        <f t="shared" si="8"/>
        <v>39.50617283950617</v>
      </c>
      <c r="I17" s="2">
        <f t="shared" si="11"/>
        <v>81</v>
      </c>
      <c r="J17" s="2">
        <f t="shared" si="16"/>
        <v>32</v>
      </c>
      <c r="K17" s="2">
        <v>24</v>
      </c>
      <c r="L17" s="2"/>
      <c r="M17" s="2">
        <v>8</v>
      </c>
      <c r="N17" s="2">
        <v>49</v>
      </c>
      <c r="O17" s="2"/>
      <c r="P17" s="2">
        <v>4</v>
      </c>
      <c r="Q17" s="2"/>
      <c r="R17" s="2"/>
      <c r="S17" s="2"/>
      <c r="T17" s="2"/>
      <c r="U17" s="2"/>
      <c r="V17" s="2"/>
      <c r="W17" s="2"/>
      <c r="X17" s="2"/>
      <c r="Y17" s="2"/>
      <c r="Z17" s="2"/>
      <c r="AB17" s="183" t="str">
        <f t="shared" si="12"/>
        <v>-</v>
      </c>
      <c r="AC17" s="183" t="str">
        <f t="shared" si="12"/>
        <v>-</v>
      </c>
      <c r="AD17" s="183" t="str">
        <f t="shared" si="12"/>
        <v>-</v>
      </c>
      <c r="AE17" s="183" t="str">
        <f t="shared" si="12"/>
        <v>-</v>
      </c>
      <c r="AF17" s="183" t="str">
        <f t="shared" si="12"/>
        <v>-</v>
      </c>
      <c r="AG17" s="183" t="str">
        <f t="shared" si="12"/>
        <v>-</v>
      </c>
      <c r="AH17" s="183" t="str">
        <f t="shared" si="12"/>
        <v>-</v>
      </c>
      <c r="AI17" s="183" t="str">
        <f t="shared" si="12"/>
        <v>-</v>
      </c>
      <c r="AJ17" s="183" t="str">
        <f t="shared" si="12"/>
        <v>-</v>
      </c>
      <c r="AK17" s="183" t="str">
        <f t="shared" si="12"/>
        <v>-</v>
      </c>
      <c r="AL17" s="183" t="str">
        <f t="shared" si="12"/>
        <v>-</v>
      </c>
      <c r="AM17" s="183" t="str">
        <f t="shared" si="12"/>
        <v>-</v>
      </c>
      <c r="AO17" s="183" t="str">
        <f t="shared" si="13"/>
        <v>-</v>
      </c>
      <c r="AP17" s="183">
        <f t="shared" si="13"/>
        <v>1</v>
      </c>
      <c r="AQ17" s="183" t="str">
        <f t="shared" si="13"/>
        <v>-</v>
      </c>
      <c r="AR17" s="183" t="str">
        <f t="shared" si="13"/>
        <v>-</v>
      </c>
      <c r="AS17" s="183" t="str">
        <f t="shared" si="13"/>
        <v>-</v>
      </c>
      <c r="AT17" s="183" t="str">
        <f t="shared" si="13"/>
        <v>-</v>
      </c>
      <c r="AU17" s="183" t="str">
        <f t="shared" si="13"/>
        <v>-</v>
      </c>
      <c r="AV17" s="183" t="str">
        <f t="shared" si="13"/>
        <v>-</v>
      </c>
      <c r="AW17" s="183" t="str">
        <f t="shared" si="13"/>
        <v>-</v>
      </c>
      <c r="AX17" s="183" t="str">
        <f t="shared" si="13"/>
        <v>-</v>
      </c>
      <c r="AY17" s="183" t="str">
        <f t="shared" si="13"/>
        <v>-</v>
      </c>
      <c r="AZ17" s="183" t="str">
        <f t="shared" si="13"/>
        <v>-</v>
      </c>
      <c r="BB17" s="183" t="str">
        <f t="shared" si="14"/>
        <v>-</v>
      </c>
      <c r="BC17" s="183" t="str">
        <f t="shared" si="14"/>
        <v>-</v>
      </c>
      <c r="BD17" s="183" t="str">
        <f t="shared" si="14"/>
        <v>-</v>
      </c>
      <c r="BE17" s="183" t="str">
        <f t="shared" si="14"/>
        <v>-</v>
      </c>
      <c r="BF17" s="183" t="str">
        <f t="shared" si="14"/>
        <v>-</v>
      </c>
      <c r="BG17" s="183" t="str">
        <f t="shared" si="14"/>
        <v>-</v>
      </c>
      <c r="BH17" s="183" t="str">
        <f t="shared" si="14"/>
        <v>-</v>
      </c>
      <c r="BI17" s="183" t="str">
        <f t="shared" si="14"/>
        <v>-</v>
      </c>
      <c r="BJ17" s="183" t="str">
        <f t="shared" si="14"/>
        <v>-</v>
      </c>
      <c r="BK17" s="183" t="str">
        <f t="shared" si="14"/>
        <v>-</v>
      </c>
      <c r="BL17" s="183" t="str">
        <f t="shared" si="14"/>
        <v>-</v>
      </c>
      <c r="BM17" s="183" t="str">
        <f t="shared" si="14"/>
        <v>-</v>
      </c>
      <c r="BO17" s="183" t="str">
        <f t="shared" si="15"/>
        <v>-</v>
      </c>
      <c r="BP17" s="183" t="str">
        <f t="shared" si="15"/>
        <v>-</v>
      </c>
      <c r="BQ17" s="183" t="str">
        <f t="shared" si="15"/>
        <v>-</v>
      </c>
      <c r="BR17" s="183" t="str">
        <f t="shared" si="15"/>
        <v>-</v>
      </c>
      <c r="BS17" s="183" t="str">
        <f t="shared" si="15"/>
        <v>-</v>
      </c>
      <c r="BT17" s="183" t="str">
        <f t="shared" si="15"/>
        <v>-</v>
      </c>
      <c r="BU17" s="183" t="str">
        <f t="shared" si="15"/>
        <v>-</v>
      </c>
      <c r="BV17" s="183" t="str">
        <f t="shared" si="15"/>
        <v>-</v>
      </c>
      <c r="BW17" s="183" t="str">
        <f t="shared" si="15"/>
        <v>-</v>
      </c>
      <c r="BX17" s="183" t="str">
        <f t="shared" si="15"/>
        <v>-</v>
      </c>
      <c r="BY17" s="183" t="str">
        <f t="shared" si="15"/>
        <v>-</v>
      </c>
      <c r="BZ17" s="183" t="str">
        <f t="shared" si="15"/>
        <v>-</v>
      </c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</row>
    <row r="18" spans="1:91" ht="13.5" customHeight="1">
      <c r="A18" s="25">
        <v>10</v>
      </c>
      <c r="B18" s="2" t="s">
        <v>43</v>
      </c>
      <c r="C18" s="172"/>
      <c r="D18" s="172">
        <v>8</v>
      </c>
      <c r="E18" s="172"/>
      <c r="F18" s="172"/>
      <c r="G18" s="172"/>
      <c r="H18" s="176">
        <f t="shared" si="8"/>
        <v>44.44444444444444</v>
      </c>
      <c r="I18" s="2">
        <f t="shared" si="11"/>
        <v>54</v>
      </c>
      <c r="J18" s="2">
        <f t="shared" si="16"/>
        <v>24</v>
      </c>
      <c r="K18" s="2">
        <v>16</v>
      </c>
      <c r="L18" s="2"/>
      <c r="M18" s="2">
        <v>8</v>
      </c>
      <c r="N18" s="2">
        <v>30</v>
      </c>
      <c r="O18" s="2"/>
      <c r="P18" s="2"/>
      <c r="Q18" s="2"/>
      <c r="R18" s="2"/>
      <c r="S18" s="2"/>
      <c r="T18" s="2"/>
      <c r="U18" s="2"/>
      <c r="V18" s="2">
        <v>3</v>
      </c>
      <c r="W18" s="2"/>
      <c r="X18" s="2"/>
      <c r="Y18" s="2"/>
      <c r="Z18" s="2"/>
      <c r="AB18" s="183" t="str">
        <f t="shared" si="12"/>
        <v>-</v>
      </c>
      <c r="AC18" s="183" t="str">
        <f t="shared" si="12"/>
        <v>-</v>
      </c>
      <c r="AD18" s="183" t="str">
        <f t="shared" si="12"/>
        <v>-</v>
      </c>
      <c r="AE18" s="183" t="str">
        <f t="shared" si="12"/>
        <v>-</v>
      </c>
      <c r="AF18" s="183" t="str">
        <f t="shared" si="12"/>
        <v>-</v>
      </c>
      <c r="AG18" s="183" t="str">
        <f t="shared" si="12"/>
        <v>-</v>
      </c>
      <c r="AH18" s="183" t="str">
        <f t="shared" si="12"/>
        <v>-</v>
      </c>
      <c r="AI18" s="183" t="str">
        <f t="shared" si="12"/>
        <v>-</v>
      </c>
      <c r="AJ18" s="183" t="str">
        <f t="shared" si="12"/>
        <v>-</v>
      </c>
      <c r="AK18" s="183" t="str">
        <f t="shared" si="12"/>
        <v>-</v>
      </c>
      <c r="AL18" s="183" t="str">
        <f t="shared" si="12"/>
        <v>-</v>
      </c>
      <c r="AM18" s="183" t="str">
        <f t="shared" si="12"/>
        <v>-</v>
      </c>
      <c r="AO18" s="183" t="str">
        <f t="shared" si="13"/>
        <v>-</v>
      </c>
      <c r="AP18" s="183" t="str">
        <f t="shared" si="13"/>
        <v>-</v>
      </c>
      <c r="AQ18" s="183" t="str">
        <f t="shared" si="13"/>
        <v>-</v>
      </c>
      <c r="AR18" s="183" t="str">
        <f t="shared" si="13"/>
        <v>-</v>
      </c>
      <c r="AS18" s="183" t="str">
        <f t="shared" si="13"/>
        <v>-</v>
      </c>
      <c r="AT18" s="183" t="str">
        <f t="shared" si="13"/>
        <v>-</v>
      </c>
      <c r="AU18" s="183" t="str">
        <f t="shared" si="13"/>
        <v>-</v>
      </c>
      <c r="AV18" s="183">
        <f t="shared" si="13"/>
        <v>1</v>
      </c>
      <c r="AW18" s="183" t="str">
        <f t="shared" si="13"/>
        <v>-</v>
      </c>
      <c r="AX18" s="183" t="str">
        <f t="shared" si="13"/>
        <v>-</v>
      </c>
      <c r="AY18" s="183" t="str">
        <f t="shared" si="13"/>
        <v>-</v>
      </c>
      <c r="AZ18" s="183" t="str">
        <f t="shared" si="13"/>
        <v>-</v>
      </c>
      <c r="BB18" s="183" t="str">
        <f t="shared" si="14"/>
        <v>-</v>
      </c>
      <c r="BC18" s="183" t="str">
        <f t="shared" si="14"/>
        <v>-</v>
      </c>
      <c r="BD18" s="183" t="str">
        <f t="shared" si="14"/>
        <v>-</v>
      </c>
      <c r="BE18" s="183" t="str">
        <f t="shared" si="14"/>
        <v>-</v>
      </c>
      <c r="BF18" s="183" t="str">
        <f t="shared" si="14"/>
        <v>-</v>
      </c>
      <c r="BG18" s="183" t="str">
        <f t="shared" si="14"/>
        <v>-</v>
      </c>
      <c r="BH18" s="183" t="str">
        <f t="shared" si="14"/>
        <v>-</v>
      </c>
      <c r="BI18" s="183" t="str">
        <f t="shared" si="14"/>
        <v>-</v>
      </c>
      <c r="BJ18" s="183" t="str">
        <f t="shared" si="14"/>
        <v>-</v>
      </c>
      <c r="BK18" s="183" t="str">
        <f t="shared" si="14"/>
        <v>-</v>
      </c>
      <c r="BL18" s="183" t="str">
        <f t="shared" si="14"/>
        <v>-</v>
      </c>
      <c r="BM18" s="183" t="str">
        <f t="shared" si="14"/>
        <v>-</v>
      </c>
      <c r="BO18" s="183" t="str">
        <f t="shared" si="15"/>
        <v>-</v>
      </c>
      <c r="BP18" s="183" t="str">
        <f t="shared" si="15"/>
        <v>-</v>
      </c>
      <c r="BQ18" s="183" t="str">
        <f t="shared" si="15"/>
        <v>-</v>
      </c>
      <c r="BR18" s="183" t="str">
        <f t="shared" si="15"/>
        <v>-</v>
      </c>
      <c r="BS18" s="183" t="str">
        <f t="shared" si="15"/>
        <v>-</v>
      </c>
      <c r="BT18" s="183" t="str">
        <f t="shared" si="15"/>
        <v>-</v>
      </c>
      <c r="BU18" s="183" t="str">
        <f t="shared" si="15"/>
        <v>-</v>
      </c>
      <c r="BV18" s="183" t="str">
        <f t="shared" si="15"/>
        <v>-</v>
      </c>
      <c r="BW18" s="183" t="str">
        <f t="shared" si="15"/>
        <v>-</v>
      </c>
      <c r="BX18" s="183" t="str">
        <f t="shared" si="15"/>
        <v>-</v>
      </c>
      <c r="BY18" s="183" t="str">
        <f t="shared" si="15"/>
        <v>-</v>
      </c>
      <c r="BZ18" s="183" t="str">
        <f t="shared" si="15"/>
        <v>-</v>
      </c>
      <c r="CB18" s="183"/>
      <c r="CC18" s="183"/>
      <c r="CD18" s="183"/>
      <c r="CE18" s="183"/>
      <c r="CF18" s="183"/>
      <c r="CG18" s="183"/>
      <c r="CH18" s="183"/>
      <c r="CI18" s="183"/>
      <c r="CJ18" s="183"/>
      <c r="CK18" s="183"/>
      <c r="CL18" s="183"/>
      <c r="CM18" s="183"/>
    </row>
    <row r="19" spans="1:91" ht="13.5" customHeight="1">
      <c r="A19" s="25">
        <v>11</v>
      </c>
      <c r="B19" s="2" t="s">
        <v>44</v>
      </c>
      <c r="C19" s="172">
        <v>4</v>
      </c>
      <c r="D19" s="172" t="s">
        <v>45</v>
      </c>
      <c r="E19" s="172"/>
      <c r="F19" s="172"/>
      <c r="G19" s="172"/>
      <c r="H19" s="176">
        <f t="shared" si="8"/>
        <v>48.76543209876543</v>
      </c>
      <c r="I19" s="2">
        <f t="shared" si="11"/>
        <v>324</v>
      </c>
      <c r="J19" s="2">
        <f t="shared" si="16"/>
        <v>158</v>
      </c>
      <c r="K19" s="2"/>
      <c r="L19" s="2"/>
      <c r="M19" s="2">
        <v>158</v>
      </c>
      <c r="N19" s="2">
        <v>166</v>
      </c>
      <c r="O19" s="2">
        <v>3</v>
      </c>
      <c r="P19" s="2">
        <v>3</v>
      </c>
      <c r="Q19" s="2">
        <v>3</v>
      </c>
      <c r="R19" s="2">
        <v>4</v>
      </c>
      <c r="S19" s="2"/>
      <c r="T19" s="2"/>
      <c r="U19" s="2"/>
      <c r="V19" s="2"/>
      <c r="W19" s="2"/>
      <c r="X19" s="2"/>
      <c r="Y19" s="2"/>
      <c r="Z19" s="2"/>
      <c r="AB19" s="183" t="str">
        <f t="shared" si="12"/>
        <v>-</v>
      </c>
      <c r="AC19" s="183" t="str">
        <f t="shared" si="12"/>
        <v>-</v>
      </c>
      <c r="AD19" s="183" t="str">
        <f t="shared" si="12"/>
        <v>-</v>
      </c>
      <c r="AE19" s="183">
        <f t="shared" si="12"/>
        <v>1</v>
      </c>
      <c r="AF19" s="183" t="str">
        <f t="shared" si="12"/>
        <v>-</v>
      </c>
      <c r="AG19" s="183" t="str">
        <f t="shared" si="12"/>
        <v>-</v>
      </c>
      <c r="AH19" s="183" t="str">
        <f t="shared" si="12"/>
        <v>-</v>
      </c>
      <c r="AI19" s="183" t="str">
        <f t="shared" si="12"/>
        <v>-</v>
      </c>
      <c r="AJ19" s="183" t="str">
        <f t="shared" si="12"/>
        <v>-</v>
      </c>
      <c r="AK19" s="183" t="str">
        <f t="shared" si="12"/>
        <v>-</v>
      </c>
      <c r="AL19" s="183" t="str">
        <f t="shared" si="12"/>
        <v>-</v>
      </c>
      <c r="AM19" s="183" t="str">
        <f t="shared" si="12"/>
        <v>-</v>
      </c>
      <c r="AO19" s="183">
        <f t="shared" si="13"/>
        <v>1</v>
      </c>
      <c r="AP19" s="183">
        <f t="shared" si="13"/>
        <v>1</v>
      </c>
      <c r="AQ19" s="183">
        <f t="shared" si="13"/>
        <v>1</v>
      </c>
      <c r="AR19" s="183" t="str">
        <f t="shared" si="13"/>
        <v>-</v>
      </c>
      <c r="AS19" s="183" t="str">
        <f t="shared" si="13"/>
        <v>-</v>
      </c>
      <c r="AT19" s="183" t="str">
        <f t="shared" si="13"/>
        <v>-</v>
      </c>
      <c r="AU19" s="183" t="str">
        <f t="shared" si="13"/>
        <v>-</v>
      </c>
      <c r="AV19" s="183" t="str">
        <f t="shared" si="13"/>
        <v>-</v>
      </c>
      <c r="AW19" s="183" t="str">
        <f t="shared" si="13"/>
        <v>-</v>
      </c>
      <c r="AX19" s="183" t="str">
        <f t="shared" si="13"/>
        <v>-</v>
      </c>
      <c r="AY19" s="183" t="str">
        <f t="shared" si="13"/>
        <v>-</v>
      </c>
      <c r="AZ19" s="183" t="str">
        <f t="shared" si="13"/>
        <v>-</v>
      </c>
      <c r="BB19" s="183" t="str">
        <f t="shared" si="14"/>
        <v>-</v>
      </c>
      <c r="BC19" s="183" t="str">
        <f t="shared" si="14"/>
        <v>-</v>
      </c>
      <c r="BD19" s="183" t="str">
        <f t="shared" si="14"/>
        <v>-</v>
      </c>
      <c r="BE19" s="183" t="str">
        <f t="shared" si="14"/>
        <v>-</v>
      </c>
      <c r="BF19" s="183" t="str">
        <f t="shared" si="14"/>
        <v>-</v>
      </c>
      <c r="BG19" s="183" t="str">
        <f t="shared" si="14"/>
        <v>-</v>
      </c>
      <c r="BH19" s="183" t="str">
        <f t="shared" si="14"/>
        <v>-</v>
      </c>
      <c r="BI19" s="183" t="str">
        <f t="shared" si="14"/>
        <v>-</v>
      </c>
      <c r="BJ19" s="183" t="str">
        <f t="shared" si="14"/>
        <v>-</v>
      </c>
      <c r="BK19" s="183" t="str">
        <f t="shared" si="14"/>
        <v>-</v>
      </c>
      <c r="BL19" s="183" t="str">
        <f t="shared" si="14"/>
        <v>-</v>
      </c>
      <c r="BM19" s="183" t="str">
        <f t="shared" si="14"/>
        <v>-</v>
      </c>
      <c r="BO19" s="183" t="str">
        <f t="shared" si="15"/>
        <v>-</v>
      </c>
      <c r="BP19" s="183" t="str">
        <f t="shared" si="15"/>
        <v>-</v>
      </c>
      <c r="BQ19" s="183" t="str">
        <f t="shared" si="15"/>
        <v>-</v>
      </c>
      <c r="BR19" s="183" t="str">
        <f t="shared" si="15"/>
        <v>-</v>
      </c>
      <c r="BS19" s="183" t="str">
        <f t="shared" si="15"/>
        <v>-</v>
      </c>
      <c r="BT19" s="183" t="str">
        <f t="shared" si="15"/>
        <v>-</v>
      </c>
      <c r="BU19" s="183" t="str">
        <f t="shared" si="15"/>
        <v>-</v>
      </c>
      <c r="BV19" s="183" t="str">
        <f t="shared" si="15"/>
        <v>-</v>
      </c>
      <c r="BW19" s="183" t="str">
        <f t="shared" si="15"/>
        <v>-</v>
      </c>
      <c r="BX19" s="183" t="str">
        <f t="shared" si="15"/>
        <v>-</v>
      </c>
      <c r="BY19" s="183" t="str">
        <f t="shared" si="15"/>
        <v>-</v>
      </c>
      <c r="BZ19" s="183" t="str">
        <f t="shared" si="15"/>
        <v>-</v>
      </c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</row>
    <row r="20" spans="1:91" ht="13.5" customHeight="1">
      <c r="A20" s="25">
        <v>12</v>
      </c>
      <c r="B20" s="2" t="s">
        <v>46</v>
      </c>
      <c r="C20" s="172"/>
      <c r="D20" s="172" t="s">
        <v>250</v>
      </c>
      <c r="E20" s="172"/>
      <c r="F20" s="172"/>
      <c r="G20" s="172"/>
      <c r="H20" s="176">
        <f t="shared" si="8"/>
        <v>62.96296296296296</v>
      </c>
      <c r="I20" s="2">
        <f t="shared" si="11"/>
        <v>324</v>
      </c>
      <c r="J20" s="2">
        <f t="shared" si="16"/>
        <v>204</v>
      </c>
      <c r="K20" s="2"/>
      <c r="L20" s="2"/>
      <c r="M20" s="2">
        <v>204</v>
      </c>
      <c r="N20" s="2">
        <v>120</v>
      </c>
      <c r="O20" s="2">
        <v>2</v>
      </c>
      <c r="P20" s="2">
        <v>2</v>
      </c>
      <c r="Q20" s="2">
        <v>2</v>
      </c>
      <c r="R20" s="2">
        <v>2</v>
      </c>
      <c r="S20" s="2">
        <v>2</v>
      </c>
      <c r="T20" s="2">
        <v>2</v>
      </c>
      <c r="U20" s="2">
        <v>2</v>
      </c>
      <c r="V20" s="2">
        <v>2</v>
      </c>
      <c r="W20" s="2">
        <v>2</v>
      </c>
      <c r="X20" s="2"/>
      <c r="Y20" s="2"/>
      <c r="Z20" s="2"/>
      <c r="AB20" s="183" t="str">
        <f t="shared" si="12"/>
        <v>-</v>
      </c>
      <c r="AC20" s="183" t="str">
        <f t="shared" si="12"/>
        <v>-</v>
      </c>
      <c r="AD20" s="183" t="str">
        <f t="shared" si="12"/>
        <v>-</v>
      </c>
      <c r="AE20" s="183" t="str">
        <f t="shared" si="12"/>
        <v>-</v>
      </c>
      <c r="AF20" s="183" t="str">
        <f t="shared" si="12"/>
        <v>-</v>
      </c>
      <c r="AG20" s="183" t="str">
        <f t="shared" si="12"/>
        <v>-</v>
      </c>
      <c r="AH20" s="183" t="str">
        <f t="shared" si="12"/>
        <v>-</v>
      </c>
      <c r="AI20" s="183" t="str">
        <f t="shared" si="12"/>
        <v>-</v>
      </c>
      <c r="AJ20" s="183" t="str">
        <f t="shared" si="12"/>
        <v>-</v>
      </c>
      <c r="AK20" s="183" t="str">
        <f t="shared" si="12"/>
        <v>-</v>
      </c>
      <c r="AL20" s="183" t="str">
        <f t="shared" si="12"/>
        <v>-</v>
      </c>
      <c r="AM20" s="183" t="str">
        <f t="shared" si="12"/>
        <v>-</v>
      </c>
      <c r="AO20" s="183" t="str">
        <f t="shared" si="13"/>
        <v>-</v>
      </c>
      <c r="AP20" s="183" t="str">
        <f t="shared" si="13"/>
        <v>-</v>
      </c>
      <c r="AQ20" s="183">
        <f t="shared" si="13"/>
        <v>1</v>
      </c>
      <c r="AR20" s="183" t="str">
        <f t="shared" si="13"/>
        <v>-</v>
      </c>
      <c r="AS20" s="183" t="str">
        <f t="shared" si="13"/>
        <v>-</v>
      </c>
      <c r="AT20" s="183">
        <f t="shared" si="13"/>
        <v>1</v>
      </c>
      <c r="AU20" s="183" t="str">
        <f t="shared" si="13"/>
        <v>-</v>
      </c>
      <c r="AV20" s="183" t="str">
        <f t="shared" si="13"/>
        <v>-</v>
      </c>
      <c r="AW20" s="183">
        <f t="shared" si="13"/>
        <v>1</v>
      </c>
      <c r="AX20" s="183" t="str">
        <f t="shared" si="13"/>
        <v>-</v>
      </c>
      <c r="AY20" s="183" t="str">
        <f t="shared" si="13"/>
        <v>-</v>
      </c>
      <c r="AZ20" s="183" t="str">
        <f t="shared" si="13"/>
        <v>-</v>
      </c>
      <c r="BB20" s="183" t="str">
        <f t="shared" si="14"/>
        <v>-</v>
      </c>
      <c r="BC20" s="183" t="str">
        <f t="shared" si="14"/>
        <v>-</v>
      </c>
      <c r="BD20" s="183" t="str">
        <f t="shared" si="14"/>
        <v>-</v>
      </c>
      <c r="BE20" s="183" t="str">
        <f t="shared" si="14"/>
        <v>-</v>
      </c>
      <c r="BF20" s="183" t="str">
        <f t="shared" si="14"/>
        <v>-</v>
      </c>
      <c r="BG20" s="183" t="str">
        <f t="shared" si="14"/>
        <v>-</v>
      </c>
      <c r="BH20" s="183" t="str">
        <f t="shared" si="14"/>
        <v>-</v>
      </c>
      <c r="BI20" s="183" t="str">
        <f t="shared" si="14"/>
        <v>-</v>
      </c>
      <c r="BJ20" s="183" t="str">
        <f t="shared" si="14"/>
        <v>-</v>
      </c>
      <c r="BK20" s="183" t="str">
        <f t="shared" si="14"/>
        <v>-</v>
      </c>
      <c r="BL20" s="183" t="str">
        <f t="shared" si="14"/>
        <v>-</v>
      </c>
      <c r="BM20" s="183" t="str">
        <f t="shared" si="14"/>
        <v>-</v>
      </c>
      <c r="BO20" s="183" t="str">
        <f t="shared" si="15"/>
        <v>-</v>
      </c>
      <c r="BP20" s="183" t="str">
        <f t="shared" si="15"/>
        <v>-</v>
      </c>
      <c r="BQ20" s="183" t="str">
        <f t="shared" si="15"/>
        <v>-</v>
      </c>
      <c r="BR20" s="183" t="str">
        <f t="shared" si="15"/>
        <v>-</v>
      </c>
      <c r="BS20" s="183" t="str">
        <f t="shared" si="15"/>
        <v>-</v>
      </c>
      <c r="BT20" s="183" t="str">
        <f t="shared" si="15"/>
        <v>-</v>
      </c>
      <c r="BU20" s="183" t="str">
        <f t="shared" si="15"/>
        <v>-</v>
      </c>
      <c r="BV20" s="183" t="str">
        <f t="shared" si="15"/>
        <v>-</v>
      </c>
      <c r="BW20" s="183" t="str">
        <f t="shared" si="15"/>
        <v>-</v>
      </c>
      <c r="BX20" s="183" t="str">
        <f t="shared" si="15"/>
        <v>-</v>
      </c>
      <c r="BY20" s="183" t="str">
        <f t="shared" si="15"/>
        <v>-</v>
      </c>
      <c r="BZ20" s="183" t="str">
        <f t="shared" si="15"/>
        <v>-</v>
      </c>
      <c r="CB20" s="183"/>
      <c r="CC20" s="183"/>
      <c r="CD20" s="183"/>
      <c r="CE20" s="183"/>
      <c r="CF20" s="183"/>
      <c r="CG20" s="183"/>
      <c r="CH20" s="183"/>
      <c r="CI20" s="183"/>
      <c r="CJ20" s="183"/>
      <c r="CK20" s="183"/>
      <c r="CL20" s="183"/>
      <c r="CM20" s="183"/>
    </row>
    <row r="21" spans="1:91" ht="13.5" customHeight="1">
      <c r="A21" s="1">
        <v>2</v>
      </c>
      <c r="B21" s="1" t="s">
        <v>47</v>
      </c>
      <c r="C21" s="1"/>
      <c r="D21" s="1"/>
      <c r="E21" s="1"/>
      <c r="F21" s="1"/>
      <c r="G21" s="1"/>
      <c r="H21" s="175">
        <f t="shared" si="8"/>
        <v>54.73948524795983</v>
      </c>
      <c r="I21" s="1">
        <f aca="true" t="shared" si="17" ref="I21:Z21">SUM(I22:I31)</f>
        <v>1593</v>
      </c>
      <c r="J21" s="1">
        <f t="shared" si="17"/>
        <v>872</v>
      </c>
      <c r="K21" s="1">
        <f t="shared" si="17"/>
        <v>430</v>
      </c>
      <c r="L21" s="1">
        <f t="shared" si="17"/>
        <v>168</v>
      </c>
      <c r="M21" s="1">
        <f t="shared" si="17"/>
        <v>274</v>
      </c>
      <c r="N21" s="1">
        <f t="shared" si="17"/>
        <v>721</v>
      </c>
      <c r="O21" s="1">
        <f t="shared" si="17"/>
        <v>13</v>
      </c>
      <c r="P21" s="1">
        <f t="shared" si="17"/>
        <v>12</v>
      </c>
      <c r="Q21" s="1">
        <f t="shared" si="17"/>
        <v>17</v>
      </c>
      <c r="R21" s="1">
        <f t="shared" si="17"/>
        <v>17</v>
      </c>
      <c r="S21" s="1">
        <f t="shared" si="17"/>
        <v>9</v>
      </c>
      <c r="T21" s="1">
        <f t="shared" si="17"/>
        <v>2</v>
      </c>
      <c r="U21" s="1">
        <f t="shared" si="17"/>
        <v>0</v>
      </c>
      <c r="V21" s="1">
        <f t="shared" si="17"/>
        <v>3</v>
      </c>
      <c r="W21" s="1">
        <f t="shared" si="17"/>
        <v>0</v>
      </c>
      <c r="X21" s="1">
        <f t="shared" si="17"/>
        <v>0</v>
      </c>
      <c r="Y21" s="1">
        <f t="shared" si="17"/>
        <v>4</v>
      </c>
      <c r="Z21" s="1">
        <f t="shared" si="17"/>
        <v>0</v>
      </c>
      <c r="AB21" s="185">
        <f aca="true" t="shared" si="18" ref="AB21:CM21">SUM(AB22:AB31)</f>
        <v>2</v>
      </c>
      <c r="AC21" s="185">
        <f t="shared" si="18"/>
        <v>1</v>
      </c>
      <c r="AD21" s="185">
        <f t="shared" si="18"/>
        <v>3</v>
      </c>
      <c r="AE21" s="185">
        <f t="shared" si="18"/>
        <v>2</v>
      </c>
      <c r="AF21" s="185">
        <f t="shared" si="18"/>
        <v>0</v>
      </c>
      <c r="AG21" s="185">
        <f t="shared" si="18"/>
        <v>0</v>
      </c>
      <c r="AH21" s="185">
        <f t="shared" si="18"/>
        <v>0</v>
      </c>
      <c r="AI21" s="185">
        <f t="shared" si="18"/>
        <v>0</v>
      </c>
      <c r="AJ21" s="185">
        <f t="shared" si="18"/>
        <v>0</v>
      </c>
      <c r="AK21" s="185">
        <f t="shared" si="18"/>
        <v>0</v>
      </c>
      <c r="AL21" s="185">
        <f t="shared" si="18"/>
        <v>1</v>
      </c>
      <c r="AM21" s="185">
        <f t="shared" si="18"/>
        <v>0</v>
      </c>
      <c r="AO21" s="185">
        <f t="shared" si="18"/>
        <v>1</v>
      </c>
      <c r="AP21" s="185">
        <f t="shared" si="18"/>
        <v>0</v>
      </c>
      <c r="AQ21" s="185">
        <f t="shared" si="18"/>
        <v>1</v>
      </c>
      <c r="AR21" s="185">
        <f t="shared" si="18"/>
        <v>2</v>
      </c>
      <c r="AS21" s="185">
        <f t="shared" si="18"/>
        <v>2</v>
      </c>
      <c r="AT21" s="185">
        <f t="shared" si="18"/>
        <v>1</v>
      </c>
      <c r="AU21" s="185">
        <f t="shared" si="18"/>
        <v>0</v>
      </c>
      <c r="AV21" s="185">
        <f t="shared" si="18"/>
        <v>1</v>
      </c>
      <c r="AW21" s="185">
        <f t="shared" si="18"/>
        <v>0</v>
      </c>
      <c r="AX21" s="185">
        <f t="shared" si="18"/>
        <v>0</v>
      </c>
      <c r="AY21" s="185">
        <f t="shared" si="18"/>
        <v>0</v>
      </c>
      <c r="AZ21" s="185">
        <f t="shared" si="18"/>
        <v>0</v>
      </c>
      <c r="BB21" s="185">
        <f t="shared" si="18"/>
        <v>0</v>
      </c>
      <c r="BC21" s="185">
        <f t="shared" si="18"/>
        <v>0</v>
      </c>
      <c r="BD21" s="185">
        <f t="shared" si="18"/>
        <v>0</v>
      </c>
      <c r="BE21" s="185">
        <f t="shared" si="18"/>
        <v>0</v>
      </c>
      <c r="BF21" s="185">
        <f t="shared" si="18"/>
        <v>0</v>
      </c>
      <c r="BG21" s="185">
        <f t="shared" si="18"/>
        <v>0</v>
      </c>
      <c r="BH21" s="185">
        <f t="shared" si="18"/>
        <v>0</v>
      </c>
      <c r="BI21" s="185">
        <f t="shared" si="18"/>
        <v>0</v>
      </c>
      <c r="BJ21" s="185">
        <f t="shared" si="18"/>
        <v>0</v>
      </c>
      <c r="BK21" s="185">
        <f t="shared" si="18"/>
        <v>0</v>
      </c>
      <c r="BL21" s="185">
        <f t="shared" si="18"/>
        <v>0</v>
      </c>
      <c r="BM21" s="185">
        <f t="shared" si="18"/>
        <v>0</v>
      </c>
      <c r="BO21" s="185">
        <f t="shared" si="18"/>
        <v>0</v>
      </c>
      <c r="BP21" s="185">
        <f t="shared" si="18"/>
        <v>0</v>
      </c>
      <c r="BQ21" s="185">
        <f t="shared" si="18"/>
        <v>0</v>
      </c>
      <c r="BR21" s="185">
        <f t="shared" si="18"/>
        <v>0</v>
      </c>
      <c r="BS21" s="185">
        <f t="shared" si="18"/>
        <v>0</v>
      </c>
      <c r="BT21" s="185">
        <f t="shared" si="18"/>
        <v>0</v>
      </c>
      <c r="BU21" s="185">
        <f t="shared" si="18"/>
        <v>0</v>
      </c>
      <c r="BV21" s="185">
        <f t="shared" si="18"/>
        <v>0</v>
      </c>
      <c r="BW21" s="185">
        <f t="shared" si="18"/>
        <v>0</v>
      </c>
      <c r="BX21" s="185">
        <f t="shared" si="18"/>
        <v>0</v>
      </c>
      <c r="BY21" s="185">
        <f t="shared" si="18"/>
        <v>0</v>
      </c>
      <c r="BZ21" s="185">
        <f t="shared" si="18"/>
        <v>0</v>
      </c>
      <c r="CB21" s="185">
        <f t="shared" si="18"/>
        <v>0</v>
      </c>
      <c r="CC21" s="185">
        <f t="shared" si="18"/>
        <v>0</v>
      </c>
      <c r="CD21" s="185">
        <f t="shared" si="18"/>
        <v>5</v>
      </c>
      <c r="CE21" s="185">
        <f t="shared" si="18"/>
        <v>5</v>
      </c>
      <c r="CF21" s="185">
        <f t="shared" si="18"/>
        <v>0</v>
      </c>
      <c r="CG21" s="185">
        <f t="shared" si="18"/>
        <v>0</v>
      </c>
      <c r="CH21" s="185">
        <f t="shared" si="18"/>
        <v>0</v>
      </c>
      <c r="CI21" s="185">
        <f t="shared" si="18"/>
        <v>0</v>
      </c>
      <c r="CJ21" s="185">
        <f t="shared" si="18"/>
        <v>0</v>
      </c>
      <c r="CK21" s="185">
        <f t="shared" si="18"/>
        <v>0</v>
      </c>
      <c r="CL21" s="185">
        <f t="shared" si="18"/>
        <v>0</v>
      </c>
      <c r="CM21" s="185">
        <f t="shared" si="18"/>
        <v>0</v>
      </c>
    </row>
    <row r="22" spans="1:91" ht="13.5" customHeight="1">
      <c r="A22" s="15">
        <v>1</v>
      </c>
      <c r="B22" s="2" t="s">
        <v>48</v>
      </c>
      <c r="C22" s="189" t="s">
        <v>259</v>
      </c>
      <c r="D22" s="172">
        <v>5</v>
      </c>
      <c r="E22" s="172"/>
      <c r="F22" s="172"/>
      <c r="G22" s="172"/>
      <c r="H22" s="176">
        <f t="shared" si="8"/>
        <v>56.56565656565656</v>
      </c>
      <c r="I22" s="2">
        <f aca="true" t="shared" si="19" ref="I22:I31">J22+N22</f>
        <v>594</v>
      </c>
      <c r="J22" s="2">
        <f aca="true" t="shared" si="20" ref="J22:J31">O22*O$6+P22*P$6+Q22*Q$6+R22*R$6+S22*S$6+T22*T$6+U22*U$6+V22*V$6+W22*W$6+X22*X$6+Y22*Y$6+Z22*Z$6</f>
        <v>336</v>
      </c>
      <c r="K22" s="2">
        <v>146</v>
      </c>
      <c r="L22" s="2"/>
      <c r="M22" s="2">
        <v>190</v>
      </c>
      <c r="N22" s="2">
        <v>258</v>
      </c>
      <c r="O22" s="2">
        <v>6</v>
      </c>
      <c r="P22" s="2">
        <v>6</v>
      </c>
      <c r="Q22" s="2">
        <v>6</v>
      </c>
      <c r="R22" s="2">
        <v>6</v>
      </c>
      <c r="S22" s="2">
        <v>6</v>
      </c>
      <c r="T22" s="2"/>
      <c r="U22" s="2"/>
      <c r="V22" s="2"/>
      <c r="W22" s="2"/>
      <c r="X22" s="2"/>
      <c r="Y22" s="2"/>
      <c r="Z22" s="2"/>
      <c r="AB22" s="184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84">
        <f t="shared" si="21"/>
        <v>1</v>
      </c>
      <c r="AD22" s="184">
        <f t="shared" si="21"/>
        <v>1</v>
      </c>
      <c r="AE22" s="184">
        <f t="shared" si="21"/>
        <v>1</v>
      </c>
      <c r="AF22" s="184" t="str">
        <f t="shared" si="21"/>
        <v>-</v>
      </c>
      <c r="AG22" s="184" t="str">
        <f t="shared" si="21"/>
        <v>-</v>
      </c>
      <c r="AH22" s="184" t="str">
        <f t="shared" si="21"/>
        <v>-</v>
      </c>
      <c r="AI22" s="184" t="str">
        <f t="shared" si="21"/>
        <v>-</v>
      </c>
      <c r="AJ22" s="184" t="str">
        <f t="shared" si="21"/>
        <v>-</v>
      </c>
      <c r="AK22" s="184" t="str">
        <f t="shared" si="21"/>
        <v>-</v>
      </c>
      <c r="AL22" s="184" t="str">
        <f t="shared" si="21"/>
        <v>-</v>
      </c>
      <c r="AM22" s="184" t="str">
        <f t="shared" si="21"/>
        <v>-</v>
      </c>
      <c r="AO22" s="183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83" t="str">
        <f t="shared" si="22"/>
        <v>-</v>
      </c>
      <c r="AQ22" s="183" t="str">
        <f t="shared" si="22"/>
        <v>-</v>
      </c>
      <c r="AR22" s="183" t="str">
        <f t="shared" si="22"/>
        <v>-</v>
      </c>
      <c r="AS22" s="183">
        <f t="shared" si="22"/>
        <v>1</v>
      </c>
      <c r="AT22" s="183" t="str">
        <f t="shared" si="22"/>
        <v>-</v>
      </c>
      <c r="AU22" s="183" t="str">
        <f t="shared" si="22"/>
        <v>-</v>
      </c>
      <c r="AV22" s="183" t="str">
        <f t="shared" si="22"/>
        <v>-</v>
      </c>
      <c r="AW22" s="183" t="str">
        <f t="shared" si="22"/>
        <v>-</v>
      </c>
      <c r="AX22" s="183" t="str">
        <f t="shared" si="22"/>
        <v>-</v>
      </c>
      <c r="AY22" s="183" t="str">
        <f t="shared" si="22"/>
        <v>-</v>
      </c>
      <c r="AZ22" s="183" t="str">
        <f t="shared" si="22"/>
        <v>-</v>
      </c>
      <c r="BB22" s="183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83" t="str">
        <f t="shared" si="23"/>
        <v>-</v>
      </c>
      <c r="BD22" s="183" t="str">
        <f t="shared" si="23"/>
        <v>-</v>
      </c>
      <c r="BE22" s="183" t="str">
        <f t="shared" si="23"/>
        <v>-</v>
      </c>
      <c r="BF22" s="183" t="str">
        <f t="shared" si="23"/>
        <v>-</v>
      </c>
      <c r="BG22" s="183" t="str">
        <f t="shared" si="23"/>
        <v>-</v>
      </c>
      <c r="BH22" s="183" t="str">
        <f t="shared" si="23"/>
        <v>-</v>
      </c>
      <c r="BI22" s="183" t="str">
        <f t="shared" si="23"/>
        <v>-</v>
      </c>
      <c r="BJ22" s="183" t="str">
        <f t="shared" si="23"/>
        <v>-</v>
      </c>
      <c r="BK22" s="183" t="str">
        <f t="shared" si="23"/>
        <v>-</v>
      </c>
      <c r="BL22" s="183" t="str">
        <f t="shared" si="23"/>
        <v>-</v>
      </c>
      <c r="BM22" s="183" t="str">
        <f t="shared" si="23"/>
        <v>-</v>
      </c>
      <c r="BO22" s="183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83" t="str">
        <f t="shared" si="24"/>
        <v>-</v>
      </c>
      <c r="BQ22" s="183" t="str">
        <f t="shared" si="24"/>
        <v>-</v>
      </c>
      <c r="BR22" s="183" t="str">
        <f t="shared" si="24"/>
        <v>-</v>
      </c>
      <c r="BS22" s="183" t="str">
        <f t="shared" si="24"/>
        <v>-</v>
      </c>
      <c r="BT22" s="183" t="str">
        <f t="shared" si="24"/>
        <v>-</v>
      </c>
      <c r="BU22" s="183" t="str">
        <f t="shared" si="24"/>
        <v>-</v>
      </c>
      <c r="BV22" s="183" t="str">
        <f t="shared" si="24"/>
        <v>-</v>
      </c>
      <c r="BW22" s="183" t="str">
        <f t="shared" si="24"/>
        <v>-</v>
      </c>
      <c r="BX22" s="183" t="str">
        <f t="shared" si="24"/>
        <v>-</v>
      </c>
      <c r="BY22" s="183" t="str">
        <f t="shared" si="24"/>
        <v>-</v>
      </c>
      <c r="BZ22" s="183" t="str">
        <f t="shared" si="24"/>
        <v>-</v>
      </c>
      <c r="CB22" s="183"/>
      <c r="CC22" s="183"/>
      <c r="CD22" s="183"/>
      <c r="CE22" s="183"/>
      <c r="CF22" s="183"/>
      <c r="CG22" s="183"/>
      <c r="CH22" s="183"/>
      <c r="CI22" s="183"/>
      <c r="CJ22" s="183"/>
      <c r="CK22" s="183"/>
      <c r="CL22" s="183"/>
      <c r="CM22" s="183"/>
    </row>
    <row r="23" spans="1:91" ht="13.5" customHeight="1">
      <c r="A23" s="15">
        <v>2</v>
      </c>
      <c r="B23" s="2" t="s">
        <v>49</v>
      </c>
      <c r="C23" s="172">
        <v>4</v>
      </c>
      <c r="D23" s="172">
        <v>3</v>
      </c>
      <c r="E23" s="172"/>
      <c r="F23" s="172"/>
      <c r="G23" s="172"/>
      <c r="H23" s="176">
        <f t="shared" si="8"/>
        <v>50.37037037037037</v>
      </c>
      <c r="I23" s="2">
        <f t="shared" si="19"/>
        <v>270</v>
      </c>
      <c r="J23" s="2">
        <f t="shared" si="20"/>
        <v>136</v>
      </c>
      <c r="K23" s="2">
        <v>64</v>
      </c>
      <c r="L23" s="2">
        <v>58</v>
      </c>
      <c r="M23" s="2">
        <v>14</v>
      </c>
      <c r="N23" s="2">
        <v>134</v>
      </c>
      <c r="O23" s="2"/>
      <c r="P23" s="2">
        <v>4</v>
      </c>
      <c r="Q23" s="2">
        <v>4</v>
      </c>
      <c r="R23" s="2">
        <v>4</v>
      </c>
      <c r="S23" s="2"/>
      <c r="T23" s="2"/>
      <c r="U23" s="2"/>
      <c r="V23" s="2"/>
      <c r="W23" s="2"/>
      <c r="X23" s="2"/>
      <c r="Y23" s="2"/>
      <c r="Z23" s="2"/>
      <c r="AB23" s="184" t="str">
        <f t="shared" si="21"/>
        <v>-</v>
      </c>
      <c r="AC23" s="184" t="str">
        <f t="shared" si="21"/>
        <v>-</v>
      </c>
      <c r="AD23" s="184" t="str">
        <f t="shared" si="21"/>
        <v>-</v>
      </c>
      <c r="AE23" s="184">
        <f t="shared" si="21"/>
        <v>1</v>
      </c>
      <c r="AF23" s="184" t="str">
        <f t="shared" si="21"/>
        <v>-</v>
      </c>
      <c r="AG23" s="184" t="str">
        <f t="shared" si="21"/>
        <v>-</v>
      </c>
      <c r="AH23" s="184" t="str">
        <f t="shared" si="21"/>
        <v>-</v>
      </c>
      <c r="AI23" s="184" t="str">
        <f t="shared" si="21"/>
        <v>-</v>
      </c>
      <c r="AJ23" s="184" t="str">
        <f t="shared" si="21"/>
        <v>-</v>
      </c>
      <c r="AK23" s="184" t="str">
        <f t="shared" si="21"/>
        <v>-</v>
      </c>
      <c r="AL23" s="184" t="str">
        <f t="shared" si="21"/>
        <v>-</v>
      </c>
      <c r="AM23" s="184" t="str">
        <f t="shared" si="21"/>
        <v>-</v>
      </c>
      <c r="AO23" s="183" t="str">
        <f t="shared" si="22"/>
        <v>-</v>
      </c>
      <c r="AP23" s="183" t="str">
        <f t="shared" si="22"/>
        <v>-</v>
      </c>
      <c r="AQ23" s="183">
        <f t="shared" si="22"/>
        <v>1</v>
      </c>
      <c r="AR23" s="183" t="str">
        <f t="shared" si="22"/>
        <v>-</v>
      </c>
      <c r="AS23" s="183" t="str">
        <f t="shared" si="22"/>
        <v>-</v>
      </c>
      <c r="AT23" s="183" t="str">
        <f t="shared" si="22"/>
        <v>-</v>
      </c>
      <c r="AU23" s="183" t="str">
        <f t="shared" si="22"/>
        <v>-</v>
      </c>
      <c r="AV23" s="183" t="str">
        <f t="shared" si="22"/>
        <v>-</v>
      </c>
      <c r="AW23" s="183" t="str">
        <f t="shared" si="22"/>
        <v>-</v>
      </c>
      <c r="AX23" s="183" t="str">
        <f t="shared" si="22"/>
        <v>-</v>
      </c>
      <c r="AY23" s="183" t="str">
        <f t="shared" si="22"/>
        <v>-</v>
      </c>
      <c r="AZ23" s="183" t="str">
        <f t="shared" si="22"/>
        <v>-</v>
      </c>
      <c r="BB23" s="183" t="str">
        <f t="shared" si="23"/>
        <v>-</v>
      </c>
      <c r="BC23" s="183" t="str">
        <f t="shared" si="23"/>
        <v>-</v>
      </c>
      <c r="BD23" s="183" t="str">
        <f t="shared" si="23"/>
        <v>-</v>
      </c>
      <c r="BE23" s="183" t="str">
        <f t="shared" si="23"/>
        <v>-</v>
      </c>
      <c r="BF23" s="183" t="str">
        <f t="shared" si="23"/>
        <v>-</v>
      </c>
      <c r="BG23" s="183" t="str">
        <f t="shared" si="23"/>
        <v>-</v>
      </c>
      <c r="BH23" s="183" t="str">
        <f t="shared" si="23"/>
        <v>-</v>
      </c>
      <c r="BI23" s="183" t="str">
        <f t="shared" si="23"/>
        <v>-</v>
      </c>
      <c r="BJ23" s="183" t="str">
        <f t="shared" si="23"/>
        <v>-</v>
      </c>
      <c r="BK23" s="183" t="str">
        <f t="shared" si="23"/>
        <v>-</v>
      </c>
      <c r="BL23" s="183" t="str">
        <f t="shared" si="23"/>
        <v>-</v>
      </c>
      <c r="BM23" s="183" t="str">
        <f t="shared" si="23"/>
        <v>-</v>
      </c>
      <c r="BO23" s="183" t="str">
        <f t="shared" si="24"/>
        <v>-</v>
      </c>
      <c r="BP23" s="183" t="str">
        <f t="shared" si="24"/>
        <v>-</v>
      </c>
      <c r="BQ23" s="183" t="str">
        <f t="shared" si="24"/>
        <v>-</v>
      </c>
      <c r="BR23" s="183" t="str">
        <f t="shared" si="24"/>
        <v>-</v>
      </c>
      <c r="BS23" s="183" t="str">
        <f t="shared" si="24"/>
        <v>-</v>
      </c>
      <c r="BT23" s="183" t="str">
        <f t="shared" si="24"/>
        <v>-</v>
      </c>
      <c r="BU23" s="183" t="str">
        <f t="shared" si="24"/>
        <v>-</v>
      </c>
      <c r="BV23" s="183" t="str">
        <f t="shared" si="24"/>
        <v>-</v>
      </c>
      <c r="BW23" s="183" t="str">
        <f t="shared" si="24"/>
        <v>-</v>
      </c>
      <c r="BX23" s="183" t="str">
        <f t="shared" si="24"/>
        <v>-</v>
      </c>
      <c r="BY23" s="183" t="str">
        <f t="shared" si="24"/>
        <v>-</v>
      </c>
      <c r="BZ23" s="183" t="str">
        <f t="shared" si="24"/>
        <v>-</v>
      </c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</row>
    <row r="24" spans="1:91" ht="13.5" customHeight="1">
      <c r="A24" s="15">
        <v>3</v>
      </c>
      <c r="B24" s="2" t="s">
        <v>50</v>
      </c>
      <c r="C24" s="172">
        <v>1</v>
      </c>
      <c r="D24" s="172"/>
      <c r="E24" s="172"/>
      <c r="F24" s="172"/>
      <c r="G24" s="172"/>
      <c r="H24" s="176">
        <f t="shared" si="8"/>
        <v>51.85185185185185</v>
      </c>
      <c r="I24" s="2">
        <f t="shared" si="19"/>
        <v>108</v>
      </c>
      <c r="J24" s="2">
        <f t="shared" si="20"/>
        <v>56</v>
      </c>
      <c r="K24" s="2">
        <v>40</v>
      </c>
      <c r="L24" s="2">
        <v>16</v>
      </c>
      <c r="M24" s="2"/>
      <c r="N24" s="2">
        <v>52</v>
      </c>
      <c r="O24" s="2">
        <v>4</v>
      </c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B24" s="184">
        <f t="shared" si="21"/>
        <v>1</v>
      </c>
      <c r="AC24" s="184" t="str">
        <f t="shared" si="21"/>
        <v>-</v>
      </c>
      <c r="AD24" s="184" t="str">
        <f t="shared" si="21"/>
        <v>-</v>
      </c>
      <c r="AE24" s="184" t="str">
        <f t="shared" si="21"/>
        <v>-</v>
      </c>
      <c r="AF24" s="184" t="str">
        <f t="shared" si="21"/>
        <v>-</v>
      </c>
      <c r="AG24" s="184" t="str">
        <f t="shared" si="21"/>
        <v>-</v>
      </c>
      <c r="AH24" s="184" t="str">
        <f t="shared" si="21"/>
        <v>-</v>
      </c>
      <c r="AI24" s="184" t="str">
        <f t="shared" si="21"/>
        <v>-</v>
      </c>
      <c r="AJ24" s="184" t="str">
        <f t="shared" si="21"/>
        <v>-</v>
      </c>
      <c r="AK24" s="184" t="str">
        <f t="shared" si="21"/>
        <v>-</v>
      </c>
      <c r="AL24" s="184" t="str">
        <f t="shared" si="21"/>
        <v>-</v>
      </c>
      <c r="AM24" s="184" t="str">
        <f t="shared" si="21"/>
        <v>-</v>
      </c>
      <c r="AO24" s="183" t="str">
        <f t="shared" si="22"/>
        <v>-</v>
      </c>
      <c r="AP24" s="183" t="str">
        <f t="shared" si="22"/>
        <v>-</v>
      </c>
      <c r="AQ24" s="183" t="str">
        <f t="shared" si="22"/>
        <v>-</v>
      </c>
      <c r="AR24" s="183" t="str">
        <f t="shared" si="22"/>
        <v>-</v>
      </c>
      <c r="AS24" s="183" t="str">
        <f t="shared" si="22"/>
        <v>-</v>
      </c>
      <c r="AT24" s="183" t="str">
        <f t="shared" si="22"/>
        <v>-</v>
      </c>
      <c r="AU24" s="183" t="str">
        <f t="shared" si="22"/>
        <v>-</v>
      </c>
      <c r="AV24" s="183" t="str">
        <f t="shared" si="22"/>
        <v>-</v>
      </c>
      <c r="AW24" s="183" t="str">
        <f t="shared" si="22"/>
        <v>-</v>
      </c>
      <c r="AX24" s="183" t="str">
        <f t="shared" si="22"/>
        <v>-</v>
      </c>
      <c r="AY24" s="183" t="str">
        <f t="shared" si="22"/>
        <v>-</v>
      </c>
      <c r="AZ24" s="183" t="str">
        <f t="shared" si="22"/>
        <v>-</v>
      </c>
      <c r="BB24" s="183" t="str">
        <f t="shared" si="23"/>
        <v>-</v>
      </c>
      <c r="BC24" s="183" t="str">
        <f t="shared" si="23"/>
        <v>-</v>
      </c>
      <c r="BD24" s="183" t="str">
        <f t="shared" si="23"/>
        <v>-</v>
      </c>
      <c r="BE24" s="183" t="str">
        <f t="shared" si="23"/>
        <v>-</v>
      </c>
      <c r="BF24" s="183" t="str">
        <f t="shared" si="23"/>
        <v>-</v>
      </c>
      <c r="BG24" s="183" t="str">
        <f t="shared" si="23"/>
        <v>-</v>
      </c>
      <c r="BH24" s="183" t="str">
        <f t="shared" si="23"/>
        <v>-</v>
      </c>
      <c r="BI24" s="183" t="str">
        <f t="shared" si="23"/>
        <v>-</v>
      </c>
      <c r="BJ24" s="183" t="str">
        <f t="shared" si="23"/>
        <v>-</v>
      </c>
      <c r="BK24" s="183" t="str">
        <f t="shared" si="23"/>
        <v>-</v>
      </c>
      <c r="BL24" s="183" t="str">
        <f t="shared" si="23"/>
        <v>-</v>
      </c>
      <c r="BM24" s="183" t="str">
        <f t="shared" si="23"/>
        <v>-</v>
      </c>
      <c r="BO24" s="183" t="str">
        <f t="shared" si="24"/>
        <v>-</v>
      </c>
      <c r="BP24" s="183" t="str">
        <f t="shared" si="24"/>
        <v>-</v>
      </c>
      <c r="BQ24" s="183" t="str">
        <f t="shared" si="24"/>
        <v>-</v>
      </c>
      <c r="BR24" s="183" t="str">
        <f t="shared" si="24"/>
        <v>-</v>
      </c>
      <c r="BS24" s="183" t="str">
        <f t="shared" si="24"/>
        <v>-</v>
      </c>
      <c r="BT24" s="183" t="str">
        <f t="shared" si="24"/>
        <v>-</v>
      </c>
      <c r="BU24" s="183" t="str">
        <f t="shared" si="24"/>
        <v>-</v>
      </c>
      <c r="BV24" s="183" t="str">
        <f t="shared" si="24"/>
        <v>-</v>
      </c>
      <c r="BW24" s="183" t="str">
        <f t="shared" si="24"/>
        <v>-</v>
      </c>
      <c r="BX24" s="183" t="str">
        <f t="shared" si="24"/>
        <v>-</v>
      </c>
      <c r="BY24" s="183" t="str">
        <f t="shared" si="24"/>
        <v>-</v>
      </c>
      <c r="BZ24" s="183" t="str">
        <f t="shared" si="24"/>
        <v>-</v>
      </c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</row>
    <row r="25" spans="1:91" ht="12.75">
      <c r="A25" s="15">
        <v>4</v>
      </c>
      <c r="B25" s="2" t="s">
        <v>51</v>
      </c>
      <c r="C25" s="172">
        <v>3</v>
      </c>
      <c r="D25" s="172">
        <v>4</v>
      </c>
      <c r="E25" s="172"/>
      <c r="F25" s="172"/>
      <c r="G25" s="172" t="s">
        <v>251</v>
      </c>
      <c r="H25" s="176">
        <f t="shared" si="8"/>
        <v>55.026455026455025</v>
      </c>
      <c r="I25" s="2">
        <f t="shared" si="19"/>
        <v>189</v>
      </c>
      <c r="J25" s="2">
        <f t="shared" si="20"/>
        <v>104</v>
      </c>
      <c r="K25" s="2">
        <v>54</v>
      </c>
      <c r="L25" s="2"/>
      <c r="M25" s="2">
        <v>50</v>
      </c>
      <c r="N25" s="2">
        <v>85</v>
      </c>
      <c r="O25" s="2"/>
      <c r="P25" s="2"/>
      <c r="Q25" s="2">
        <v>4</v>
      </c>
      <c r="R25" s="2">
        <v>4</v>
      </c>
      <c r="S25" s="2"/>
      <c r="T25" s="2"/>
      <c r="U25" s="2"/>
      <c r="V25" s="2"/>
      <c r="W25" s="2"/>
      <c r="X25" s="2"/>
      <c r="Y25" s="2"/>
      <c r="Z25" s="2"/>
      <c r="AB25" s="184" t="str">
        <f t="shared" si="21"/>
        <v>-</v>
      </c>
      <c r="AC25" s="184" t="str">
        <f t="shared" si="21"/>
        <v>-</v>
      </c>
      <c r="AD25" s="184">
        <f t="shared" si="21"/>
        <v>1</v>
      </c>
      <c r="AE25" s="184" t="str">
        <f t="shared" si="21"/>
        <v>-</v>
      </c>
      <c r="AF25" s="184" t="str">
        <f t="shared" si="21"/>
        <v>-</v>
      </c>
      <c r="AG25" s="184" t="str">
        <f t="shared" si="21"/>
        <v>-</v>
      </c>
      <c r="AH25" s="184" t="str">
        <f t="shared" si="21"/>
        <v>-</v>
      </c>
      <c r="AI25" s="184" t="str">
        <f t="shared" si="21"/>
        <v>-</v>
      </c>
      <c r="AJ25" s="184" t="str">
        <f t="shared" si="21"/>
        <v>-</v>
      </c>
      <c r="AK25" s="184" t="str">
        <f t="shared" si="21"/>
        <v>-</v>
      </c>
      <c r="AL25" s="184" t="str">
        <f t="shared" si="21"/>
        <v>-</v>
      </c>
      <c r="AM25" s="184" t="str">
        <f t="shared" si="21"/>
        <v>-</v>
      </c>
      <c r="AO25" s="183" t="str">
        <f t="shared" si="22"/>
        <v>-</v>
      </c>
      <c r="AP25" s="183" t="str">
        <f t="shared" si="22"/>
        <v>-</v>
      </c>
      <c r="AQ25" s="183" t="str">
        <f t="shared" si="22"/>
        <v>-</v>
      </c>
      <c r="AR25" s="183">
        <f t="shared" si="22"/>
        <v>1</v>
      </c>
      <c r="AS25" s="183" t="str">
        <f t="shared" si="22"/>
        <v>-</v>
      </c>
      <c r="AT25" s="183" t="str">
        <f t="shared" si="22"/>
        <v>-</v>
      </c>
      <c r="AU25" s="183" t="str">
        <f t="shared" si="22"/>
        <v>-</v>
      </c>
      <c r="AV25" s="183" t="str">
        <f t="shared" si="22"/>
        <v>-</v>
      </c>
      <c r="AW25" s="183" t="str">
        <f t="shared" si="22"/>
        <v>-</v>
      </c>
      <c r="AX25" s="183" t="str">
        <f t="shared" si="22"/>
        <v>-</v>
      </c>
      <c r="AY25" s="183" t="str">
        <f t="shared" si="22"/>
        <v>-</v>
      </c>
      <c r="AZ25" s="183" t="str">
        <f t="shared" si="22"/>
        <v>-</v>
      </c>
      <c r="BB25" s="183" t="str">
        <f t="shared" si="23"/>
        <v>-</v>
      </c>
      <c r="BC25" s="183" t="str">
        <f t="shared" si="23"/>
        <v>-</v>
      </c>
      <c r="BD25" s="183" t="str">
        <f t="shared" si="23"/>
        <v>-</v>
      </c>
      <c r="BE25" s="183" t="str">
        <f t="shared" si="23"/>
        <v>-</v>
      </c>
      <c r="BF25" s="183" t="str">
        <f t="shared" si="23"/>
        <v>-</v>
      </c>
      <c r="BG25" s="183" t="str">
        <f t="shared" si="23"/>
        <v>-</v>
      </c>
      <c r="BH25" s="183" t="str">
        <f t="shared" si="23"/>
        <v>-</v>
      </c>
      <c r="BI25" s="183" t="str">
        <f t="shared" si="23"/>
        <v>-</v>
      </c>
      <c r="BJ25" s="183" t="str">
        <f t="shared" si="23"/>
        <v>-</v>
      </c>
      <c r="BK25" s="183" t="str">
        <f t="shared" si="23"/>
        <v>-</v>
      </c>
      <c r="BL25" s="183" t="str">
        <f t="shared" si="23"/>
        <v>-</v>
      </c>
      <c r="BM25" s="183" t="str">
        <f t="shared" si="23"/>
        <v>-</v>
      </c>
      <c r="BO25" s="183" t="str">
        <f t="shared" si="24"/>
        <v>-</v>
      </c>
      <c r="BP25" s="183" t="str">
        <f t="shared" si="24"/>
        <v>-</v>
      </c>
      <c r="BQ25" s="183" t="str">
        <f t="shared" si="24"/>
        <v>-</v>
      </c>
      <c r="BR25" s="183" t="str">
        <f t="shared" si="24"/>
        <v>-</v>
      </c>
      <c r="BS25" s="183" t="str">
        <f t="shared" si="24"/>
        <v>-</v>
      </c>
      <c r="BT25" s="183" t="str">
        <f t="shared" si="24"/>
        <v>-</v>
      </c>
      <c r="BU25" s="183" t="str">
        <f t="shared" si="24"/>
        <v>-</v>
      </c>
      <c r="BV25" s="183" t="str">
        <f t="shared" si="24"/>
        <v>-</v>
      </c>
      <c r="BW25" s="183" t="str">
        <f t="shared" si="24"/>
        <v>-</v>
      </c>
      <c r="BX25" s="183" t="str">
        <f t="shared" si="24"/>
        <v>-</v>
      </c>
      <c r="BY25" s="183" t="str">
        <f t="shared" si="24"/>
        <v>-</v>
      </c>
      <c r="BZ25" s="183" t="str">
        <f t="shared" si="24"/>
        <v>-</v>
      </c>
      <c r="CB25" s="183"/>
      <c r="CC25" s="183"/>
      <c r="CD25" s="183">
        <v>3</v>
      </c>
      <c r="CE25" s="183">
        <v>3</v>
      </c>
      <c r="CF25" s="183"/>
      <c r="CG25" s="183"/>
      <c r="CH25" s="183"/>
      <c r="CI25" s="183"/>
      <c r="CJ25" s="183"/>
      <c r="CK25" s="183"/>
      <c r="CL25" s="183"/>
      <c r="CM25" s="183"/>
    </row>
    <row r="26" spans="1:91" ht="12.75">
      <c r="A26" s="15">
        <v>5</v>
      </c>
      <c r="B26" s="71" t="s">
        <v>52</v>
      </c>
      <c r="C26" s="172"/>
      <c r="D26" s="172"/>
      <c r="E26" s="172"/>
      <c r="F26" s="172"/>
      <c r="G26" s="172"/>
      <c r="H26" s="176"/>
      <c r="I26" s="2">
        <f t="shared" si="19"/>
        <v>0</v>
      </c>
      <c r="J26" s="2">
        <f t="shared" si="20"/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B26" s="184" t="str">
        <f t="shared" si="21"/>
        <v>-</v>
      </c>
      <c r="AC26" s="184" t="str">
        <f t="shared" si="21"/>
        <v>-</v>
      </c>
      <c r="AD26" s="184" t="str">
        <f t="shared" si="21"/>
        <v>-</v>
      </c>
      <c r="AE26" s="184" t="str">
        <f t="shared" si="21"/>
        <v>-</v>
      </c>
      <c r="AF26" s="184" t="str">
        <f t="shared" si="21"/>
        <v>-</v>
      </c>
      <c r="AG26" s="184" t="str">
        <f t="shared" si="21"/>
        <v>-</v>
      </c>
      <c r="AH26" s="184" t="str">
        <f t="shared" si="21"/>
        <v>-</v>
      </c>
      <c r="AI26" s="184" t="str">
        <f t="shared" si="21"/>
        <v>-</v>
      </c>
      <c r="AJ26" s="184" t="str">
        <f t="shared" si="21"/>
        <v>-</v>
      </c>
      <c r="AK26" s="184" t="str">
        <f t="shared" si="21"/>
        <v>-</v>
      </c>
      <c r="AL26" s="184" t="str">
        <f t="shared" si="21"/>
        <v>-</v>
      </c>
      <c r="AM26" s="184" t="str">
        <f t="shared" si="21"/>
        <v>-</v>
      </c>
      <c r="AO26" s="183" t="str">
        <f t="shared" si="22"/>
        <v>-</v>
      </c>
      <c r="AP26" s="183" t="str">
        <f t="shared" si="22"/>
        <v>-</v>
      </c>
      <c r="AQ26" s="183" t="str">
        <f t="shared" si="22"/>
        <v>-</v>
      </c>
      <c r="AR26" s="183" t="str">
        <f t="shared" si="22"/>
        <v>-</v>
      </c>
      <c r="AS26" s="183" t="str">
        <f t="shared" si="22"/>
        <v>-</v>
      </c>
      <c r="AT26" s="183" t="str">
        <f t="shared" si="22"/>
        <v>-</v>
      </c>
      <c r="AU26" s="183" t="str">
        <f t="shared" si="22"/>
        <v>-</v>
      </c>
      <c r="AV26" s="183" t="str">
        <f t="shared" si="22"/>
        <v>-</v>
      </c>
      <c r="AW26" s="183" t="str">
        <f t="shared" si="22"/>
        <v>-</v>
      </c>
      <c r="AX26" s="183" t="str">
        <f t="shared" si="22"/>
        <v>-</v>
      </c>
      <c r="AY26" s="183" t="str">
        <f t="shared" si="22"/>
        <v>-</v>
      </c>
      <c r="AZ26" s="183" t="str">
        <f t="shared" si="22"/>
        <v>-</v>
      </c>
      <c r="BB26" s="183" t="str">
        <f t="shared" si="23"/>
        <v>-</v>
      </c>
      <c r="BC26" s="183" t="str">
        <f t="shared" si="23"/>
        <v>-</v>
      </c>
      <c r="BD26" s="183" t="str">
        <f t="shared" si="23"/>
        <v>-</v>
      </c>
      <c r="BE26" s="183" t="str">
        <f t="shared" si="23"/>
        <v>-</v>
      </c>
      <c r="BF26" s="183" t="str">
        <f t="shared" si="23"/>
        <v>-</v>
      </c>
      <c r="BG26" s="183" t="str">
        <f t="shared" si="23"/>
        <v>-</v>
      </c>
      <c r="BH26" s="183" t="str">
        <f t="shared" si="23"/>
        <v>-</v>
      </c>
      <c r="BI26" s="183" t="str">
        <f t="shared" si="23"/>
        <v>-</v>
      </c>
      <c r="BJ26" s="183" t="str">
        <f t="shared" si="23"/>
        <v>-</v>
      </c>
      <c r="BK26" s="183" t="str">
        <f t="shared" si="23"/>
        <v>-</v>
      </c>
      <c r="BL26" s="183" t="str">
        <f t="shared" si="23"/>
        <v>-</v>
      </c>
      <c r="BM26" s="183" t="str">
        <f t="shared" si="23"/>
        <v>-</v>
      </c>
      <c r="BO26" s="183" t="str">
        <f t="shared" si="24"/>
        <v>-</v>
      </c>
      <c r="BP26" s="183" t="str">
        <f t="shared" si="24"/>
        <v>-</v>
      </c>
      <c r="BQ26" s="183" t="str">
        <f t="shared" si="24"/>
        <v>-</v>
      </c>
      <c r="BR26" s="183" t="str">
        <f t="shared" si="24"/>
        <v>-</v>
      </c>
      <c r="BS26" s="183" t="str">
        <f t="shared" si="24"/>
        <v>-</v>
      </c>
      <c r="BT26" s="183" t="str">
        <f t="shared" si="24"/>
        <v>-</v>
      </c>
      <c r="BU26" s="183" t="str">
        <f t="shared" si="24"/>
        <v>-</v>
      </c>
      <c r="BV26" s="183" t="str">
        <f t="shared" si="24"/>
        <v>-</v>
      </c>
      <c r="BW26" s="183" t="str">
        <f t="shared" si="24"/>
        <v>-</v>
      </c>
      <c r="BX26" s="183" t="str">
        <f t="shared" si="24"/>
        <v>-</v>
      </c>
      <c r="BY26" s="183" t="str">
        <f t="shared" si="24"/>
        <v>-</v>
      </c>
      <c r="BZ26" s="183" t="str">
        <f t="shared" si="24"/>
        <v>-</v>
      </c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</row>
    <row r="27" spans="1:91" ht="12.75">
      <c r="A27" s="15"/>
      <c r="B27" s="2" t="s">
        <v>53</v>
      </c>
      <c r="C27" s="172">
        <v>3</v>
      </c>
      <c r="D27" s="172">
        <v>1.4</v>
      </c>
      <c r="E27" s="172"/>
      <c r="F27" s="172"/>
      <c r="G27" s="190" t="s">
        <v>252</v>
      </c>
      <c r="H27" s="176">
        <f aca="true" t="shared" si="25" ref="H27:H67">J27/I27*100</f>
        <v>62.96296296296296</v>
      </c>
      <c r="I27" s="2">
        <f t="shared" si="19"/>
        <v>216</v>
      </c>
      <c r="J27" s="2">
        <f t="shared" si="20"/>
        <v>136</v>
      </c>
      <c r="K27" s="2">
        <v>56</v>
      </c>
      <c r="L27" s="2">
        <v>80</v>
      </c>
      <c r="M27" s="2"/>
      <c r="N27" s="2">
        <v>80</v>
      </c>
      <c r="O27" s="2">
        <v>3</v>
      </c>
      <c r="P27" s="2">
        <v>2</v>
      </c>
      <c r="Q27" s="2">
        <v>3</v>
      </c>
      <c r="R27" s="2">
        <v>3</v>
      </c>
      <c r="S27" s="2"/>
      <c r="T27" s="2"/>
      <c r="U27" s="2"/>
      <c r="V27" s="2"/>
      <c r="W27" s="2"/>
      <c r="X27" s="2"/>
      <c r="Y27" s="2"/>
      <c r="Z27" s="2"/>
      <c r="AB27" s="184" t="str">
        <f t="shared" si="21"/>
        <v>-</v>
      </c>
      <c r="AC27" s="184" t="str">
        <f t="shared" si="21"/>
        <v>-</v>
      </c>
      <c r="AD27" s="184">
        <f t="shared" si="21"/>
        <v>1</v>
      </c>
      <c r="AE27" s="184" t="str">
        <f t="shared" si="21"/>
        <v>-</v>
      </c>
      <c r="AF27" s="184" t="str">
        <f t="shared" si="21"/>
        <v>-</v>
      </c>
      <c r="AG27" s="184" t="str">
        <f t="shared" si="21"/>
        <v>-</v>
      </c>
      <c r="AH27" s="184" t="str">
        <f t="shared" si="21"/>
        <v>-</v>
      </c>
      <c r="AI27" s="184" t="str">
        <f t="shared" si="21"/>
        <v>-</v>
      </c>
      <c r="AJ27" s="184" t="str">
        <f t="shared" si="21"/>
        <v>-</v>
      </c>
      <c r="AK27" s="184" t="str">
        <f t="shared" si="21"/>
        <v>-</v>
      </c>
      <c r="AL27" s="184" t="str">
        <f t="shared" si="21"/>
        <v>-</v>
      </c>
      <c r="AM27" s="184" t="str">
        <f t="shared" si="21"/>
        <v>-</v>
      </c>
      <c r="AO27" s="183">
        <f t="shared" si="22"/>
        <v>1</v>
      </c>
      <c r="AP27" s="183" t="str">
        <f t="shared" si="22"/>
        <v>-</v>
      </c>
      <c r="AQ27" s="183" t="str">
        <f t="shared" si="22"/>
        <v>-</v>
      </c>
      <c r="AR27" s="183">
        <f t="shared" si="22"/>
        <v>1</v>
      </c>
      <c r="AS27" s="183" t="str">
        <f t="shared" si="22"/>
        <v>-</v>
      </c>
      <c r="AT27" s="183" t="str">
        <f t="shared" si="22"/>
        <v>-</v>
      </c>
      <c r="AU27" s="183" t="str">
        <f t="shared" si="22"/>
        <v>-</v>
      </c>
      <c r="AV27" s="183" t="str">
        <f t="shared" si="22"/>
        <v>-</v>
      </c>
      <c r="AW27" s="183" t="str">
        <f t="shared" si="22"/>
        <v>-</v>
      </c>
      <c r="AX27" s="183" t="str">
        <f t="shared" si="22"/>
        <v>-</v>
      </c>
      <c r="AY27" s="183" t="str">
        <f t="shared" si="22"/>
        <v>-</v>
      </c>
      <c r="AZ27" s="183" t="str">
        <f t="shared" si="22"/>
        <v>-</v>
      </c>
      <c r="BB27" s="183" t="str">
        <f t="shared" si="23"/>
        <v>-</v>
      </c>
      <c r="BC27" s="183" t="str">
        <f t="shared" si="23"/>
        <v>-</v>
      </c>
      <c r="BD27" s="183" t="str">
        <f t="shared" si="23"/>
        <v>-</v>
      </c>
      <c r="BE27" s="183" t="str">
        <f t="shared" si="23"/>
        <v>-</v>
      </c>
      <c r="BF27" s="183" t="str">
        <f t="shared" si="23"/>
        <v>-</v>
      </c>
      <c r="BG27" s="183" t="str">
        <f t="shared" si="23"/>
        <v>-</v>
      </c>
      <c r="BH27" s="183" t="str">
        <f t="shared" si="23"/>
        <v>-</v>
      </c>
      <c r="BI27" s="183" t="str">
        <f t="shared" si="23"/>
        <v>-</v>
      </c>
      <c r="BJ27" s="183" t="str">
        <f t="shared" si="23"/>
        <v>-</v>
      </c>
      <c r="BK27" s="183" t="str">
        <f t="shared" si="23"/>
        <v>-</v>
      </c>
      <c r="BL27" s="183" t="str">
        <f t="shared" si="23"/>
        <v>-</v>
      </c>
      <c r="BM27" s="183" t="str">
        <f t="shared" si="23"/>
        <v>-</v>
      </c>
      <c r="BO27" s="183" t="str">
        <f t="shared" si="24"/>
        <v>-</v>
      </c>
      <c r="BP27" s="183" t="str">
        <f t="shared" si="24"/>
        <v>-</v>
      </c>
      <c r="BQ27" s="183" t="str">
        <f t="shared" si="24"/>
        <v>-</v>
      </c>
      <c r="BR27" s="183" t="str">
        <f t="shared" si="24"/>
        <v>-</v>
      </c>
      <c r="BS27" s="183" t="str">
        <f t="shared" si="24"/>
        <v>-</v>
      </c>
      <c r="BT27" s="183" t="str">
        <f t="shared" si="24"/>
        <v>-</v>
      </c>
      <c r="BU27" s="183" t="str">
        <f t="shared" si="24"/>
        <v>-</v>
      </c>
      <c r="BV27" s="183" t="str">
        <f t="shared" si="24"/>
        <v>-</v>
      </c>
      <c r="BW27" s="183" t="str">
        <f t="shared" si="24"/>
        <v>-</v>
      </c>
      <c r="BX27" s="183" t="str">
        <f t="shared" si="24"/>
        <v>-</v>
      </c>
      <c r="BY27" s="183" t="str">
        <f t="shared" si="24"/>
        <v>-</v>
      </c>
      <c r="BZ27" s="183" t="str">
        <f t="shared" si="24"/>
        <v>-</v>
      </c>
      <c r="CB27" s="183"/>
      <c r="CC27" s="183"/>
      <c r="CD27" s="183">
        <v>2</v>
      </c>
      <c r="CE27" s="183">
        <v>2</v>
      </c>
      <c r="CF27" s="183"/>
      <c r="CG27" s="183"/>
      <c r="CH27" s="183"/>
      <c r="CI27" s="183"/>
      <c r="CJ27" s="183"/>
      <c r="CK27" s="183"/>
      <c r="CL27" s="183"/>
      <c r="CM27" s="183"/>
    </row>
    <row r="28" spans="1:91" ht="12.75">
      <c r="A28" s="15">
        <v>6</v>
      </c>
      <c r="B28" t="s">
        <v>54</v>
      </c>
      <c r="C28" s="172"/>
      <c r="D28" s="172">
        <v>6</v>
      </c>
      <c r="E28" s="172"/>
      <c r="F28" s="172"/>
      <c r="G28" s="172"/>
      <c r="H28" s="176">
        <f t="shared" si="25"/>
        <v>44.44444444444444</v>
      </c>
      <c r="I28" s="2">
        <f t="shared" si="19"/>
        <v>54</v>
      </c>
      <c r="J28" s="2">
        <f t="shared" si="20"/>
        <v>24</v>
      </c>
      <c r="K28" s="2">
        <v>16</v>
      </c>
      <c r="L28" s="2">
        <v>8</v>
      </c>
      <c r="M28" s="2">
        <v>0</v>
      </c>
      <c r="N28" s="2">
        <v>30</v>
      </c>
      <c r="O28" s="2"/>
      <c r="P28" s="2"/>
      <c r="Q28" s="2"/>
      <c r="R28" s="2"/>
      <c r="S28" s="2"/>
      <c r="T28" s="2">
        <v>2</v>
      </c>
      <c r="U28" s="2"/>
      <c r="V28" s="2"/>
      <c r="W28" s="2"/>
      <c r="X28" s="2"/>
      <c r="Y28" s="2"/>
      <c r="Z28" s="2"/>
      <c r="AB28" s="184" t="str">
        <f t="shared" si="21"/>
        <v>-</v>
      </c>
      <c r="AC28" s="184" t="str">
        <f t="shared" si="21"/>
        <v>-</v>
      </c>
      <c r="AD28" s="184" t="str">
        <f t="shared" si="21"/>
        <v>-</v>
      </c>
      <c r="AE28" s="184" t="str">
        <f t="shared" si="21"/>
        <v>-</v>
      </c>
      <c r="AF28" s="184" t="str">
        <f t="shared" si="21"/>
        <v>-</v>
      </c>
      <c r="AG28" s="184" t="str">
        <f t="shared" si="21"/>
        <v>-</v>
      </c>
      <c r="AH28" s="184" t="str">
        <f t="shared" si="21"/>
        <v>-</v>
      </c>
      <c r="AI28" s="184" t="str">
        <f t="shared" si="21"/>
        <v>-</v>
      </c>
      <c r="AJ28" s="184" t="str">
        <f t="shared" si="21"/>
        <v>-</v>
      </c>
      <c r="AK28" s="184" t="str">
        <f t="shared" si="21"/>
        <v>-</v>
      </c>
      <c r="AL28" s="184" t="str">
        <f t="shared" si="21"/>
        <v>-</v>
      </c>
      <c r="AM28" s="184" t="str">
        <f t="shared" si="21"/>
        <v>-</v>
      </c>
      <c r="AO28" s="183" t="str">
        <f t="shared" si="22"/>
        <v>-</v>
      </c>
      <c r="AP28" s="183" t="str">
        <f t="shared" si="22"/>
        <v>-</v>
      </c>
      <c r="AQ28" s="183" t="str">
        <f t="shared" si="22"/>
        <v>-</v>
      </c>
      <c r="AR28" s="183" t="str">
        <f t="shared" si="22"/>
        <v>-</v>
      </c>
      <c r="AS28" s="183" t="str">
        <f t="shared" si="22"/>
        <v>-</v>
      </c>
      <c r="AT28" s="183">
        <f t="shared" si="22"/>
        <v>1</v>
      </c>
      <c r="AU28" s="183" t="str">
        <f t="shared" si="22"/>
        <v>-</v>
      </c>
      <c r="AV28" s="183" t="str">
        <f t="shared" si="22"/>
        <v>-</v>
      </c>
      <c r="AW28" s="183" t="str">
        <f t="shared" si="22"/>
        <v>-</v>
      </c>
      <c r="AX28" s="183" t="str">
        <f t="shared" si="22"/>
        <v>-</v>
      </c>
      <c r="AY28" s="183" t="str">
        <f t="shared" si="22"/>
        <v>-</v>
      </c>
      <c r="AZ28" s="183" t="str">
        <f t="shared" si="22"/>
        <v>-</v>
      </c>
      <c r="BB28" s="183" t="str">
        <f t="shared" si="23"/>
        <v>-</v>
      </c>
      <c r="BC28" s="183" t="str">
        <f t="shared" si="23"/>
        <v>-</v>
      </c>
      <c r="BD28" s="183" t="str">
        <f t="shared" si="23"/>
        <v>-</v>
      </c>
      <c r="BE28" s="183" t="str">
        <f t="shared" si="23"/>
        <v>-</v>
      </c>
      <c r="BF28" s="183" t="str">
        <f t="shared" si="23"/>
        <v>-</v>
      </c>
      <c r="BG28" s="183" t="str">
        <f t="shared" si="23"/>
        <v>-</v>
      </c>
      <c r="BH28" s="183" t="str">
        <f t="shared" si="23"/>
        <v>-</v>
      </c>
      <c r="BI28" s="183" t="str">
        <f t="shared" si="23"/>
        <v>-</v>
      </c>
      <c r="BJ28" s="183" t="str">
        <f t="shared" si="23"/>
        <v>-</v>
      </c>
      <c r="BK28" s="183" t="str">
        <f t="shared" si="23"/>
        <v>-</v>
      </c>
      <c r="BL28" s="183" t="str">
        <f t="shared" si="23"/>
        <v>-</v>
      </c>
      <c r="BM28" s="183" t="str">
        <f t="shared" si="23"/>
        <v>-</v>
      </c>
      <c r="BO28" s="183" t="str">
        <f t="shared" si="24"/>
        <v>-</v>
      </c>
      <c r="BP28" s="183" t="str">
        <f t="shared" si="24"/>
        <v>-</v>
      </c>
      <c r="BQ28" s="183" t="str">
        <f t="shared" si="24"/>
        <v>-</v>
      </c>
      <c r="BR28" s="183" t="str">
        <f t="shared" si="24"/>
        <v>-</v>
      </c>
      <c r="BS28" s="183" t="str">
        <f t="shared" si="24"/>
        <v>-</v>
      </c>
      <c r="BT28" s="183" t="str">
        <f t="shared" si="24"/>
        <v>-</v>
      </c>
      <c r="BU28" s="183" t="str">
        <f t="shared" si="24"/>
        <v>-</v>
      </c>
      <c r="BV28" s="183" t="str">
        <f t="shared" si="24"/>
        <v>-</v>
      </c>
      <c r="BW28" s="183" t="str">
        <f t="shared" si="24"/>
        <v>-</v>
      </c>
      <c r="BX28" s="183" t="str">
        <f t="shared" si="24"/>
        <v>-</v>
      </c>
      <c r="BY28" s="183" t="str">
        <f t="shared" si="24"/>
        <v>-</v>
      </c>
      <c r="BZ28" s="183" t="str">
        <f t="shared" si="24"/>
        <v>-</v>
      </c>
      <c r="CB28" s="183"/>
      <c r="CC28" s="183"/>
      <c r="CD28" s="183"/>
      <c r="CE28" s="183"/>
      <c r="CF28" s="183"/>
      <c r="CG28" s="183"/>
      <c r="CH28" s="183"/>
      <c r="CI28" s="183"/>
      <c r="CJ28" s="183"/>
      <c r="CK28" s="183"/>
      <c r="CL28" s="183"/>
      <c r="CM28" s="183"/>
    </row>
    <row r="29" spans="1:91" ht="12.75">
      <c r="A29" s="15">
        <v>7</v>
      </c>
      <c r="B29" s="60" t="s">
        <v>55</v>
      </c>
      <c r="C29" s="172"/>
      <c r="D29" s="172">
        <v>5</v>
      </c>
      <c r="E29" s="172"/>
      <c r="F29" s="172"/>
      <c r="G29" s="190"/>
      <c r="H29" s="176">
        <f t="shared" si="25"/>
        <v>44.44444444444444</v>
      </c>
      <c r="I29" s="2">
        <f t="shared" si="19"/>
        <v>54</v>
      </c>
      <c r="J29" s="2">
        <f t="shared" si="20"/>
        <v>24</v>
      </c>
      <c r="K29" s="2">
        <v>16</v>
      </c>
      <c r="L29" s="2"/>
      <c r="M29" s="2">
        <v>8</v>
      </c>
      <c r="N29" s="2">
        <v>30</v>
      </c>
      <c r="O29" s="2"/>
      <c r="P29" s="2"/>
      <c r="Q29" s="2"/>
      <c r="R29" s="2"/>
      <c r="S29" s="2">
        <v>3</v>
      </c>
      <c r="T29" s="2"/>
      <c r="U29" s="2"/>
      <c r="V29" s="2"/>
      <c r="W29" s="2"/>
      <c r="X29" s="2"/>
      <c r="Y29" s="2"/>
      <c r="Z29" s="2"/>
      <c r="AB29" s="184" t="str">
        <f t="shared" si="21"/>
        <v>-</v>
      </c>
      <c r="AC29" s="184" t="str">
        <f t="shared" si="21"/>
        <v>-</v>
      </c>
      <c r="AD29" s="184" t="str">
        <f t="shared" si="21"/>
        <v>-</v>
      </c>
      <c r="AE29" s="184" t="str">
        <f t="shared" si="21"/>
        <v>-</v>
      </c>
      <c r="AF29" s="184" t="str">
        <f t="shared" si="21"/>
        <v>-</v>
      </c>
      <c r="AG29" s="184" t="str">
        <f t="shared" si="21"/>
        <v>-</v>
      </c>
      <c r="AH29" s="184" t="str">
        <f t="shared" si="21"/>
        <v>-</v>
      </c>
      <c r="AI29" s="184" t="str">
        <f t="shared" si="21"/>
        <v>-</v>
      </c>
      <c r="AJ29" s="184" t="str">
        <f t="shared" si="21"/>
        <v>-</v>
      </c>
      <c r="AK29" s="184" t="str">
        <f t="shared" si="21"/>
        <v>-</v>
      </c>
      <c r="AL29" s="184" t="str">
        <f t="shared" si="21"/>
        <v>-</v>
      </c>
      <c r="AM29" s="184" t="str">
        <f t="shared" si="21"/>
        <v>-</v>
      </c>
      <c r="AO29" s="183" t="str">
        <f t="shared" si="22"/>
        <v>-</v>
      </c>
      <c r="AP29" s="183" t="str">
        <f t="shared" si="22"/>
        <v>-</v>
      </c>
      <c r="AQ29" s="183" t="str">
        <f t="shared" si="22"/>
        <v>-</v>
      </c>
      <c r="AR29" s="183" t="str">
        <f t="shared" si="22"/>
        <v>-</v>
      </c>
      <c r="AS29" s="183">
        <f t="shared" si="22"/>
        <v>1</v>
      </c>
      <c r="AT29" s="183" t="str">
        <f t="shared" si="22"/>
        <v>-</v>
      </c>
      <c r="AU29" s="183" t="str">
        <f t="shared" si="22"/>
        <v>-</v>
      </c>
      <c r="AV29" s="183" t="str">
        <f t="shared" si="22"/>
        <v>-</v>
      </c>
      <c r="AW29" s="183" t="str">
        <f t="shared" si="22"/>
        <v>-</v>
      </c>
      <c r="AX29" s="183" t="str">
        <f t="shared" si="22"/>
        <v>-</v>
      </c>
      <c r="AY29" s="183" t="str">
        <f t="shared" si="22"/>
        <v>-</v>
      </c>
      <c r="AZ29" s="183" t="str">
        <f t="shared" si="22"/>
        <v>-</v>
      </c>
      <c r="BB29" s="183" t="str">
        <f t="shared" si="23"/>
        <v>-</v>
      </c>
      <c r="BC29" s="183" t="str">
        <f t="shared" si="23"/>
        <v>-</v>
      </c>
      <c r="BD29" s="183" t="str">
        <f t="shared" si="23"/>
        <v>-</v>
      </c>
      <c r="BE29" s="183" t="str">
        <f t="shared" si="23"/>
        <v>-</v>
      </c>
      <c r="BF29" s="183" t="str">
        <f t="shared" si="23"/>
        <v>-</v>
      </c>
      <c r="BG29" s="183" t="str">
        <f t="shared" si="23"/>
        <v>-</v>
      </c>
      <c r="BH29" s="183" t="str">
        <f t="shared" si="23"/>
        <v>-</v>
      </c>
      <c r="BI29" s="183" t="str">
        <f t="shared" si="23"/>
        <v>-</v>
      </c>
      <c r="BJ29" s="183" t="str">
        <f t="shared" si="23"/>
        <v>-</v>
      </c>
      <c r="BK29" s="183" t="str">
        <f t="shared" si="23"/>
        <v>-</v>
      </c>
      <c r="BL29" s="183" t="str">
        <f t="shared" si="23"/>
        <v>-</v>
      </c>
      <c r="BM29" s="183" t="str">
        <f t="shared" si="23"/>
        <v>-</v>
      </c>
      <c r="BO29" s="183" t="str">
        <f t="shared" si="24"/>
        <v>-</v>
      </c>
      <c r="BP29" s="183" t="str">
        <f t="shared" si="24"/>
        <v>-</v>
      </c>
      <c r="BQ29" s="183" t="str">
        <f t="shared" si="24"/>
        <v>-</v>
      </c>
      <c r="BR29" s="183" t="str">
        <f t="shared" si="24"/>
        <v>-</v>
      </c>
      <c r="BS29" s="183" t="str">
        <f t="shared" si="24"/>
        <v>-</v>
      </c>
      <c r="BT29" s="183" t="str">
        <f t="shared" si="24"/>
        <v>-</v>
      </c>
      <c r="BU29" s="183" t="str">
        <f t="shared" si="24"/>
        <v>-</v>
      </c>
      <c r="BV29" s="183" t="str">
        <f t="shared" si="24"/>
        <v>-</v>
      </c>
      <c r="BW29" s="183" t="str">
        <f t="shared" si="24"/>
        <v>-</v>
      </c>
      <c r="BX29" s="183" t="str">
        <f t="shared" si="24"/>
        <v>-</v>
      </c>
      <c r="BY29" s="183" t="str">
        <f t="shared" si="24"/>
        <v>-</v>
      </c>
      <c r="BZ29" s="183" t="str">
        <f t="shared" si="24"/>
        <v>-</v>
      </c>
      <c r="CB29" s="183"/>
      <c r="CC29" s="183"/>
      <c r="CD29" s="183"/>
      <c r="CE29" s="183"/>
      <c r="CF29" s="183"/>
      <c r="CG29" s="183"/>
      <c r="CH29" s="183"/>
      <c r="CI29" s="183"/>
      <c r="CJ29" s="183"/>
      <c r="CK29" s="183"/>
      <c r="CL29" s="183"/>
      <c r="CM29" s="183"/>
    </row>
    <row r="30" spans="1:91" ht="12.75">
      <c r="A30" s="15">
        <v>8</v>
      </c>
      <c r="B30" s="2" t="s">
        <v>149</v>
      </c>
      <c r="C30" s="172">
        <v>11</v>
      </c>
      <c r="D30" s="172"/>
      <c r="E30" s="172"/>
      <c r="F30" s="172"/>
      <c r="G30" s="172"/>
      <c r="H30" s="176">
        <f t="shared" si="25"/>
        <v>59.25925925925925</v>
      </c>
      <c r="I30" s="2">
        <f t="shared" si="19"/>
        <v>54</v>
      </c>
      <c r="J30" s="2">
        <f t="shared" si="20"/>
        <v>32</v>
      </c>
      <c r="K30" s="2">
        <v>22</v>
      </c>
      <c r="L30" s="2">
        <v>6</v>
      </c>
      <c r="M30" s="2">
        <v>4</v>
      </c>
      <c r="N30" s="2">
        <v>22</v>
      </c>
      <c r="O30" s="2"/>
      <c r="P30" s="2"/>
      <c r="Q30" s="2"/>
      <c r="R30" s="2"/>
      <c r="S30" s="2"/>
      <c r="T30" s="2"/>
      <c r="U30" s="2"/>
      <c r="V30" s="2"/>
      <c r="W30" s="2"/>
      <c r="X30" s="2"/>
      <c r="Y30" s="2">
        <v>4</v>
      </c>
      <c r="Z30" s="2"/>
      <c r="AB30" s="184" t="str">
        <f t="shared" si="21"/>
        <v>-</v>
      </c>
      <c r="AC30" s="184" t="str">
        <f t="shared" si="21"/>
        <v>-</v>
      </c>
      <c r="AD30" s="184" t="str">
        <f t="shared" si="21"/>
        <v>-</v>
      </c>
      <c r="AE30" s="184" t="str">
        <f t="shared" si="21"/>
        <v>-</v>
      </c>
      <c r="AF30" s="184" t="str">
        <f t="shared" si="21"/>
        <v>-</v>
      </c>
      <c r="AG30" s="184" t="str">
        <f t="shared" si="21"/>
        <v>-</v>
      </c>
      <c r="AH30" s="184" t="str">
        <f t="shared" si="21"/>
        <v>-</v>
      </c>
      <c r="AI30" s="184" t="str">
        <f t="shared" si="21"/>
        <v>-</v>
      </c>
      <c r="AJ30" s="184" t="str">
        <f t="shared" si="21"/>
        <v>-</v>
      </c>
      <c r="AK30" s="184" t="str">
        <f t="shared" si="21"/>
        <v>-</v>
      </c>
      <c r="AL30" s="184">
        <f t="shared" si="21"/>
        <v>1</v>
      </c>
      <c r="AM30" s="184" t="str">
        <f t="shared" si="21"/>
        <v>-</v>
      </c>
      <c r="AO30" s="183" t="str">
        <f t="shared" si="22"/>
        <v>-</v>
      </c>
      <c r="AP30" s="183" t="str">
        <f t="shared" si="22"/>
        <v>-</v>
      </c>
      <c r="AQ30" s="183" t="str">
        <f t="shared" si="22"/>
        <v>-</v>
      </c>
      <c r="AR30" s="183" t="str">
        <f t="shared" si="22"/>
        <v>-</v>
      </c>
      <c r="AS30" s="183" t="str">
        <f t="shared" si="22"/>
        <v>-</v>
      </c>
      <c r="AT30" s="183" t="str">
        <f t="shared" si="22"/>
        <v>-</v>
      </c>
      <c r="AU30" s="183" t="str">
        <f t="shared" si="22"/>
        <v>-</v>
      </c>
      <c r="AV30" s="183" t="str">
        <f t="shared" si="22"/>
        <v>-</v>
      </c>
      <c r="AW30" s="183" t="str">
        <f t="shared" si="22"/>
        <v>-</v>
      </c>
      <c r="AX30" s="183" t="str">
        <f t="shared" si="22"/>
        <v>-</v>
      </c>
      <c r="AY30" s="183" t="str">
        <f t="shared" si="22"/>
        <v>-</v>
      </c>
      <c r="AZ30" s="183" t="str">
        <f t="shared" si="22"/>
        <v>-</v>
      </c>
      <c r="BB30" s="183" t="str">
        <f t="shared" si="23"/>
        <v>-</v>
      </c>
      <c r="BC30" s="183" t="str">
        <f t="shared" si="23"/>
        <v>-</v>
      </c>
      <c r="BD30" s="183" t="str">
        <f t="shared" si="23"/>
        <v>-</v>
      </c>
      <c r="BE30" s="183" t="str">
        <f t="shared" si="23"/>
        <v>-</v>
      </c>
      <c r="BF30" s="183" t="str">
        <f t="shared" si="23"/>
        <v>-</v>
      </c>
      <c r="BG30" s="183" t="str">
        <f t="shared" si="23"/>
        <v>-</v>
      </c>
      <c r="BH30" s="183" t="str">
        <f t="shared" si="23"/>
        <v>-</v>
      </c>
      <c r="BI30" s="183" t="str">
        <f t="shared" si="23"/>
        <v>-</v>
      </c>
      <c r="BJ30" s="183" t="str">
        <f t="shared" si="23"/>
        <v>-</v>
      </c>
      <c r="BK30" s="183" t="str">
        <f t="shared" si="23"/>
        <v>-</v>
      </c>
      <c r="BL30" s="183" t="str">
        <f t="shared" si="23"/>
        <v>-</v>
      </c>
      <c r="BM30" s="183" t="str">
        <f t="shared" si="23"/>
        <v>-</v>
      </c>
      <c r="BO30" s="183" t="str">
        <f t="shared" si="24"/>
        <v>-</v>
      </c>
      <c r="BP30" s="183" t="str">
        <f t="shared" si="24"/>
        <v>-</v>
      </c>
      <c r="BQ30" s="183" t="str">
        <f t="shared" si="24"/>
        <v>-</v>
      </c>
      <c r="BR30" s="183" t="str">
        <f t="shared" si="24"/>
        <v>-</v>
      </c>
      <c r="BS30" s="183" t="str">
        <f t="shared" si="24"/>
        <v>-</v>
      </c>
      <c r="BT30" s="183" t="str">
        <f t="shared" si="24"/>
        <v>-</v>
      </c>
      <c r="BU30" s="183" t="str">
        <f t="shared" si="24"/>
        <v>-</v>
      </c>
      <c r="BV30" s="183" t="str">
        <f t="shared" si="24"/>
        <v>-</v>
      </c>
      <c r="BW30" s="183" t="str">
        <f t="shared" si="24"/>
        <v>-</v>
      </c>
      <c r="BX30" s="183" t="str">
        <f t="shared" si="24"/>
        <v>-</v>
      </c>
      <c r="BY30" s="183" t="str">
        <f t="shared" si="24"/>
        <v>-</v>
      </c>
      <c r="BZ30" s="183" t="str">
        <f t="shared" si="24"/>
        <v>-</v>
      </c>
      <c r="CB30" s="183"/>
      <c r="CC30" s="183"/>
      <c r="CD30" s="183"/>
      <c r="CE30" s="183"/>
      <c r="CF30" s="183"/>
      <c r="CG30" s="183"/>
      <c r="CH30" s="183"/>
      <c r="CI30" s="183"/>
      <c r="CJ30" s="183"/>
      <c r="CK30" s="183"/>
      <c r="CL30" s="183"/>
      <c r="CM30" s="183"/>
    </row>
    <row r="31" spans="1:91" ht="12.75">
      <c r="A31" s="15">
        <v>9</v>
      </c>
      <c r="B31" s="2" t="s">
        <v>56</v>
      </c>
      <c r="C31" s="172"/>
      <c r="D31" s="172">
        <v>8</v>
      </c>
      <c r="E31" s="172"/>
      <c r="F31" s="172"/>
      <c r="G31" s="172"/>
      <c r="H31" s="176">
        <f t="shared" si="25"/>
        <v>44.44444444444444</v>
      </c>
      <c r="I31" s="2">
        <f t="shared" si="19"/>
        <v>54</v>
      </c>
      <c r="J31" s="2">
        <f t="shared" si="20"/>
        <v>24</v>
      </c>
      <c r="K31" s="2">
        <v>16</v>
      </c>
      <c r="L31" s="2"/>
      <c r="M31" s="2">
        <v>8</v>
      </c>
      <c r="N31" s="2">
        <v>30</v>
      </c>
      <c r="O31" s="2"/>
      <c r="P31" s="2"/>
      <c r="Q31" s="2"/>
      <c r="R31" s="2"/>
      <c r="S31" s="2"/>
      <c r="T31" s="2"/>
      <c r="U31" s="2"/>
      <c r="V31" s="2">
        <v>3</v>
      </c>
      <c r="W31" s="2"/>
      <c r="X31" s="2"/>
      <c r="Y31" s="2"/>
      <c r="Z31" s="2"/>
      <c r="AB31" s="184" t="str">
        <f t="shared" si="21"/>
        <v>-</v>
      </c>
      <c r="AC31" s="184" t="str">
        <f t="shared" si="21"/>
        <v>-</v>
      </c>
      <c r="AD31" s="184" t="str">
        <f t="shared" si="21"/>
        <v>-</v>
      </c>
      <c r="AE31" s="184" t="str">
        <f t="shared" si="21"/>
        <v>-</v>
      </c>
      <c r="AF31" s="184" t="str">
        <f t="shared" si="21"/>
        <v>-</v>
      </c>
      <c r="AG31" s="184" t="str">
        <f t="shared" si="21"/>
        <v>-</v>
      </c>
      <c r="AH31" s="184" t="str">
        <f t="shared" si="21"/>
        <v>-</v>
      </c>
      <c r="AI31" s="184" t="str">
        <f t="shared" si="21"/>
        <v>-</v>
      </c>
      <c r="AJ31" s="184" t="str">
        <f t="shared" si="21"/>
        <v>-</v>
      </c>
      <c r="AK31" s="184" t="str">
        <f t="shared" si="21"/>
        <v>-</v>
      </c>
      <c r="AL31" s="184" t="str">
        <f t="shared" si="21"/>
        <v>-</v>
      </c>
      <c r="AM31" s="184" t="str">
        <f t="shared" si="21"/>
        <v>-</v>
      </c>
      <c r="AO31" s="183" t="str">
        <f t="shared" si="22"/>
        <v>-</v>
      </c>
      <c r="AP31" s="183" t="str">
        <f t="shared" si="22"/>
        <v>-</v>
      </c>
      <c r="AQ31" s="183" t="str">
        <f t="shared" si="22"/>
        <v>-</v>
      </c>
      <c r="AR31" s="183" t="str">
        <f t="shared" si="22"/>
        <v>-</v>
      </c>
      <c r="AS31" s="183" t="str">
        <f t="shared" si="22"/>
        <v>-</v>
      </c>
      <c r="AT31" s="183" t="str">
        <f t="shared" si="22"/>
        <v>-</v>
      </c>
      <c r="AU31" s="183" t="str">
        <f t="shared" si="22"/>
        <v>-</v>
      </c>
      <c r="AV31" s="183">
        <f t="shared" si="22"/>
        <v>1</v>
      </c>
      <c r="AW31" s="183" t="str">
        <f t="shared" si="22"/>
        <v>-</v>
      </c>
      <c r="AX31" s="183" t="str">
        <f t="shared" si="22"/>
        <v>-</v>
      </c>
      <c r="AY31" s="183" t="str">
        <f t="shared" si="22"/>
        <v>-</v>
      </c>
      <c r="AZ31" s="183" t="str">
        <f t="shared" si="22"/>
        <v>-</v>
      </c>
      <c r="BB31" s="183" t="str">
        <f t="shared" si="23"/>
        <v>-</v>
      </c>
      <c r="BC31" s="183" t="str">
        <f t="shared" si="23"/>
        <v>-</v>
      </c>
      <c r="BD31" s="183" t="str">
        <f t="shared" si="23"/>
        <v>-</v>
      </c>
      <c r="BE31" s="183" t="str">
        <f t="shared" si="23"/>
        <v>-</v>
      </c>
      <c r="BF31" s="183" t="str">
        <f t="shared" si="23"/>
        <v>-</v>
      </c>
      <c r="BG31" s="183" t="str">
        <f t="shared" si="23"/>
        <v>-</v>
      </c>
      <c r="BH31" s="183" t="str">
        <f t="shared" si="23"/>
        <v>-</v>
      </c>
      <c r="BI31" s="183" t="str">
        <f t="shared" si="23"/>
        <v>-</v>
      </c>
      <c r="BJ31" s="183" t="str">
        <f t="shared" si="23"/>
        <v>-</v>
      </c>
      <c r="BK31" s="183" t="str">
        <f t="shared" si="23"/>
        <v>-</v>
      </c>
      <c r="BL31" s="183" t="str">
        <f t="shared" si="23"/>
        <v>-</v>
      </c>
      <c r="BM31" s="183" t="str">
        <f t="shared" si="23"/>
        <v>-</v>
      </c>
      <c r="BO31" s="183" t="str">
        <f t="shared" si="24"/>
        <v>-</v>
      </c>
      <c r="BP31" s="183" t="str">
        <f t="shared" si="24"/>
        <v>-</v>
      </c>
      <c r="BQ31" s="183" t="str">
        <f t="shared" si="24"/>
        <v>-</v>
      </c>
      <c r="BR31" s="183" t="str">
        <f t="shared" si="24"/>
        <v>-</v>
      </c>
      <c r="BS31" s="183" t="str">
        <f t="shared" si="24"/>
        <v>-</v>
      </c>
      <c r="BT31" s="183" t="str">
        <f t="shared" si="24"/>
        <v>-</v>
      </c>
      <c r="BU31" s="183" t="str">
        <f t="shared" si="24"/>
        <v>-</v>
      </c>
      <c r="BV31" s="183" t="str">
        <f t="shared" si="24"/>
        <v>-</v>
      </c>
      <c r="BW31" s="183" t="str">
        <f t="shared" si="24"/>
        <v>-</v>
      </c>
      <c r="BX31" s="183" t="str">
        <f t="shared" si="24"/>
        <v>-</v>
      </c>
      <c r="BY31" s="183" t="str">
        <f t="shared" si="24"/>
        <v>-</v>
      </c>
      <c r="BZ31" s="183" t="str">
        <f t="shared" si="24"/>
        <v>-</v>
      </c>
      <c r="CB31" s="183"/>
      <c r="CC31" s="183"/>
      <c r="CD31" s="183"/>
      <c r="CE31" s="183"/>
      <c r="CF31" s="183"/>
      <c r="CG31" s="183"/>
      <c r="CH31" s="183"/>
      <c r="CI31" s="183"/>
      <c r="CJ31" s="183"/>
      <c r="CK31" s="183"/>
      <c r="CL31" s="183"/>
      <c r="CM31" s="183"/>
    </row>
    <row r="32" spans="1:91" ht="12.75">
      <c r="A32" s="1">
        <v>3</v>
      </c>
      <c r="B32" s="1" t="s">
        <v>57</v>
      </c>
      <c r="C32" s="1"/>
      <c r="D32" s="1"/>
      <c r="E32" s="1"/>
      <c r="F32" s="1"/>
      <c r="G32" s="1">
        <f>SUM(G33:G55)</f>
        <v>0</v>
      </c>
      <c r="H32" s="175">
        <f t="shared" si="25"/>
        <v>53.021442495126706</v>
      </c>
      <c r="I32" s="1">
        <f aca="true" t="shared" si="26" ref="I32:Z32">SUM(I33:I55)</f>
        <v>2052</v>
      </c>
      <c r="J32" s="1">
        <f t="shared" si="26"/>
        <v>1088</v>
      </c>
      <c r="K32" s="1">
        <f t="shared" si="26"/>
        <v>608</v>
      </c>
      <c r="L32" s="1">
        <f t="shared" si="26"/>
        <v>206</v>
      </c>
      <c r="M32" s="1">
        <f t="shared" si="26"/>
        <v>342</v>
      </c>
      <c r="N32" s="1">
        <f t="shared" si="26"/>
        <v>894</v>
      </c>
      <c r="O32" s="1">
        <f t="shared" si="26"/>
        <v>6</v>
      </c>
      <c r="P32" s="1">
        <f t="shared" si="26"/>
        <v>6</v>
      </c>
      <c r="Q32" s="1">
        <f t="shared" si="26"/>
        <v>4</v>
      </c>
      <c r="R32" s="1">
        <f t="shared" si="26"/>
        <v>3</v>
      </c>
      <c r="S32" s="1">
        <f t="shared" si="26"/>
        <v>7</v>
      </c>
      <c r="T32" s="1">
        <f t="shared" si="26"/>
        <v>24</v>
      </c>
      <c r="U32" s="1">
        <f t="shared" si="26"/>
        <v>7</v>
      </c>
      <c r="V32" s="1">
        <f t="shared" si="26"/>
        <v>10</v>
      </c>
      <c r="W32" s="1">
        <f t="shared" si="26"/>
        <v>12</v>
      </c>
      <c r="X32" s="1">
        <f t="shared" si="26"/>
        <v>7</v>
      </c>
      <c r="Y32" s="1">
        <f t="shared" si="26"/>
        <v>10</v>
      </c>
      <c r="Z32" s="1">
        <f t="shared" si="26"/>
        <v>2</v>
      </c>
      <c r="AB32" s="185">
        <f aca="true" t="shared" si="27" ref="AB32:CM32">SUM(AB33:AB55)</f>
        <v>1</v>
      </c>
      <c r="AC32" s="185">
        <f t="shared" si="27"/>
        <v>1</v>
      </c>
      <c r="AD32" s="185">
        <f t="shared" si="27"/>
        <v>1</v>
      </c>
      <c r="AE32" s="185">
        <f t="shared" si="27"/>
        <v>1</v>
      </c>
      <c r="AF32" s="185">
        <f t="shared" si="27"/>
        <v>0</v>
      </c>
      <c r="AG32" s="185">
        <f t="shared" si="27"/>
        <v>2</v>
      </c>
      <c r="AH32" s="185">
        <f t="shared" si="27"/>
        <v>1</v>
      </c>
      <c r="AI32" s="185">
        <f t="shared" si="27"/>
        <v>0</v>
      </c>
      <c r="AJ32" s="185">
        <f t="shared" si="27"/>
        <v>2</v>
      </c>
      <c r="AK32" s="185">
        <f t="shared" si="27"/>
        <v>1</v>
      </c>
      <c r="AL32" s="185">
        <f t="shared" si="27"/>
        <v>0</v>
      </c>
      <c r="AM32" s="185">
        <f t="shared" si="27"/>
        <v>0</v>
      </c>
      <c r="AO32" s="185">
        <f t="shared" si="27"/>
        <v>2</v>
      </c>
      <c r="AP32" s="185">
        <f t="shared" si="27"/>
        <v>1</v>
      </c>
      <c r="AQ32" s="185">
        <f t="shared" si="27"/>
        <v>1</v>
      </c>
      <c r="AR32" s="185">
        <f t="shared" si="27"/>
        <v>1</v>
      </c>
      <c r="AS32" s="185">
        <f t="shared" si="27"/>
        <v>0</v>
      </c>
      <c r="AT32" s="185">
        <f t="shared" si="27"/>
        <v>4</v>
      </c>
      <c r="AU32" s="185">
        <f t="shared" si="27"/>
        <v>1</v>
      </c>
      <c r="AV32" s="185">
        <f t="shared" si="27"/>
        <v>2</v>
      </c>
      <c r="AW32" s="185">
        <f t="shared" si="27"/>
        <v>1</v>
      </c>
      <c r="AX32" s="185">
        <f t="shared" si="27"/>
        <v>2</v>
      </c>
      <c r="AY32" s="185">
        <f t="shared" si="27"/>
        <v>3</v>
      </c>
      <c r="AZ32" s="185">
        <f t="shared" si="27"/>
        <v>1</v>
      </c>
      <c r="BB32" s="185">
        <f t="shared" si="27"/>
        <v>0</v>
      </c>
      <c r="BC32" s="185">
        <f t="shared" si="27"/>
        <v>0</v>
      </c>
      <c r="BD32" s="185">
        <f t="shared" si="27"/>
        <v>0</v>
      </c>
      <c r="BE32" s="185">
        <f t="shared" si="27"/>
        <v>0</v>
      </c>
      <c r="BF32" s="185">
        <f t="shared" si="27"/>
        <v>0</v>
      </c>
      <c r="BG32" s="185">
        <f t="shared" si="27"/>
        <v>0</v>
      </c>
      <c r="BH32" s="185">
        <f t="shared" si="27"/>
        <v>0</v>
      </c>
      <c r="BI32" s="185">
        <f t="shared" si="27"/>
        <v>0</v>
      </c>
      <c r="BJ32" s="185">
        <f t="shared" si="27"/>
        <v>1</v>
      </c>
      <c r="BK32" s="185">
        <f t="shared" si="27"/>
        <v>0</v>
      </c>
      <c r="BL32" s="185">
        <f t="shared" si="27"/>
        <v>0</v>
      </c>
      <c r="BM32" s="185">
        <f t="shared" si="27"/>
        <v>0</v>
      </c>
      <c r="BO32" s="185">
        <f t="shared" si="27"/>
        <v>0</v>
      </c>
      <c r="BP32" s="185">
        <f t="shared" si="27"/>
        <v>0</v>
      </c>
      <c r="BQ32" s="185">
        <f t="shared" si="27"/>
        <v>0</v>
      </c>
      <c r="BR32" s="185">
        <f t="shared" si="27"/>
        <v>1</v>
      </c>
      <c r="BS32" s="185">
        <f t="shared" si="27"/>
        <v>0</v>
      </c>
      <c r="BT32" s="185">
        <f t="shared" si="27"/>
        <v>2</v>
      </c>
      <c r="BU32" s="185">
        <f t="shared" si="27"/>
        <v>1</v>
      </c>
      <c r="BV32" s="185">
        <f t="shared" si="27"/>
        <v>1</v>
      </c>
      <c r="BW32" s="185">
        <f t="shared" si="27"/>
        <v>1</v>
      </c>
      <c r="BX32" s="185">
        <f t="shared" si="27"/>
        <v>0</v>
      </c>
      <c r="BY32" s="185">
        <f t="shared" si="27"/>
        <v>0</v>
      </c>
      <c r="BZ32" s="185">
        <f t="shared" si="27"/>
        <v>0</v>
      </c>
      <c r="CA32" s="186"/>
      <c r="CB32" s="185">
        <f t="shared" si="27"/>
        <v>4</v>
      </c>
      <c r="CC32" s="185">
        <f t="shared" si="27"/>
        <v>2</v>
      </c>
      <c r="CD32" s="185">
        <f t="shared" si="27"/>
        <v>2</v>
      </c>
      <c r="CE32" s="185">
        <f t="shared" si="27"/>
        <v>0</v>
      </c>
      <c r="CF32" s="185">
        <f t="shared" si="27"/>
        <v>0</v>
      </c>
      <c r="CG32" s="185">
        <f t="shared" si="27"/>
        <v>0</v>
      </c>
      <c r="CH32" s="185">
        <f t="shared" si="27"/>
        <v>0</v>
      </c>
      <c r="CI32" s="185">
        <f t="shared" si="27"/>
        <v>0</v>
      </c>
      <c r="CJ32" s="185">
        <f t="shared" si="27"/>
        <v>0</v>
      </c>
      <c r="CK32" s="185">
        <f t="shared" si="27"/>
        <v>0</v>
      </c>
      <c r="CL32" s="185">
        <f t="shared" si="27"/>
        <v>0</v>
      </c>
      <c r="CM32" s="185">
        <f t="shared" si="27"/>
        <v>0</v>
      </c>
    </row>
    <row r="33" spans="1:91" ht="12.75">
      <c r="A33" s="16">
        <v>1</v>
      </c>
      <c r="B33" s="2" t="s">
        <v>58</v>
      </c>
      <c r="C33" s="172"/>
      <c r="D33" s="172">
        <v>1</v>
      </c>
      <c r="E33" s="172"/>
      <c r="F33" s="172"/>
      <c r="G33" s="172"/>
      <c r="H33" s="176">
        <f t="shared" si="25"/>
        <v>51.85185185185185</v>
      </c>
      <c r="I33" s="2">
        <f aca="true" t="shared" si="28" ref="I33:I40">J33+N33</f>
        <v>27</v>
      </c>
      <c r="J33" s="2">
        <f aca="true" t="shared" si="29" ref="J33:J55">O33*O$6+P33*P$6+Q33*Q$6+R33*R$6+S33*S$6+T33*T$6+U33*U$6+V33*V$6+W33*W$6+X33*X$6+Y33*Y$6+Z33*Z$6</f>
        <v>14</v>
      </c>
      <c r="K33" s="2">
        <v>14</v>
      </c>
      <c r="L33" s="2"/>
      <c r="M33" s="2"/>
      <c r="N33" s="2">
        <v>13</v>
      </c>
      <c r="O33" s="2">
        <v>1</v>
      </c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B33" s="184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84" t="str">
        <f t="shared" si="30"/>
        <v>-</v>
      </c>
      <c r="AD33" s="184" t="str">
        <f t="shared" si="30"/>
        <v>-</v>
      </c>
      <c r="AE33" s="184" t="str">
        <f t="shared" si="30"/>
        <v>-</v>
      </c>
      <c r="AF33" s="184" t="str">
        <f t="shared" si="30"/>
        <v>-</v>
      </c>
      <c r="AG33" s="184" t="str">
        <f t="shared" si="30"/>
        <v>-</v>
      </c>
      <c r="AH33" s="184" t="str">
        <f t="shared" si="30"/>
        <v>-</v>
      </c>
      <c r="AI33" s="184" t="str">
        <f t="shared" si="30"/>
        <v>-</v>
      </c>
      <c r="AJ33" s="184" t="str">
        <f t="shared" si="30"/>
        <v>-</v>
      </c>
      <c r="AK33" s="184" t="str">
        <f t="shared" si="30"/>
        <v>-</v>
      </c>
      <c r="AL33" s="184" t="str">
        <f t="shared" si="30"/>
        <v>-</v>
      </c>
      <c r="AM33" s="184" t="str">
        <f t="shared" si="30"/>
        <v>-</v>
      </c>
      <c r="AO33" s="183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83" t="str">
        <f t="shared" si="31"/>
        <v>-</v>
      </c>
      <c r="AQ33" s="183" t="str">
        <f t="shared" si="31"/>
        <v>-</v>
      </c>
      <c r="AR33" s="183" t="str">
        <f t="shared" si="31"/>
        <v>-</v>
      </c>
      <c r="AS33" s="183" t="str">
        <f t="shared" si="31"/>
        <v>-</v>
      </c>
      <c r="AT33" s="183" t="str">
        <f t="shared" si="31"/>
        <v>-</v>
      </c>
      <c r="AU33" s="183" t="str">
        <f t="shared" si="31"/>
        <v>-</v>
      </c>
      <c r="AV33" s="183" t="str">
        <f t="shared" si="31"/>
        <v>-</v>
      </c>
      <c r="AW33" s="183" t="str">
        <f t="shared" si="31"/>
        <v>-</v>
      </c>
      <c r="AX33" s="183" t="str">
        <f t="shared" si="31"/>
        <v>-</v>
      </c>
      <c r="AY33" s="183" t="str">
        <f t="shared" si="31"/>
        <v>-</v>
      </c>
      <c r="AZ33" s="183" t="str">
        <f t="shared" si="31"/>
        <v>-</v>
      </c>
      <c r="BB33" s="183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83" t="str">
        <f t="shared" si="32"/>
        <v>-</v>
      </c>
      <c r="BD33" s="183" t="str">
        <f t="shared" si="32"/>
        <v>-</v>
      </c>
      <c r="BE33" s="183" t="str">
        <f t="shared" si="32"/>
        <v>-</v>
      </c>
      <c r="BF33" s="183" t="str">
        <f t="shared" si="32"/>
        <v>-</v>
      </c>
      <c r="BG33" s="183" t="str">
        <f t="shared" si="32"/>
        <v>-</v>
      </c>
      <c r="BH33" s="183" t="str">
        <f t="shared" si="32"/>
        <v>-</v>
      </c>
      <c r="BI33" s="183" t="str">
        <f t="shared" si="32"/>
        <v>-</v>
      </c>
      <c r="BJ33" s="183" t="str">
        <f t="shared" si="32"/>
        <v>-</v>
      </c>
      <c r="BK33" s="183" t="str">
        <f t="shared" si="32"/>
        <v>-</v>
      </c>
      <c r="BL33" s="183" t="str">
        <f t="shared" si="32"/>
        <v>-</v>
      </c>
      <c r="BM33" s="183" t="str">
        <f t="shared" si="32"/>
        <v>-</v>
      </c>
      <c r="BO33" s="183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83" t="str">
        <f t="shared" si="33"/>
        <v>-</v>
      </c>
      <c r="BQ33" s="183" t="str">
        <f t="shared" si="33"/>
        <v>-</v>
      </c>
      <c r="BR33" s="183" t="str">
        <f t="shared" si="33"/>
        <v>-</v>
      </c>
      <c r="BS33" s="183" t="str">
        <f t="shared" si="33"/>
        <v>-</v>
      </c>
      <c r="BT33" s="183" t="str">
        <f t="shared" si="33"/>
        <v>-</v>
      </c>
      <c r="BU33" s="183" t="str">
        <f t="shared" si="33"/>
        <v>-</v>
      </c>
      <c r="BV33" s="183" t="str">
        <f t="shared" si="33"/>
        <v>-</v>
      </c>
      <c r="BW33" s="183" t="str">
        <f t="shared" si="33"/>
        <v>-</v>
      </c>
      <c r="BX33" s="183" t="str">
        <f t="shared" si="33"/>
        <v>-</v>
      </c>
      <c r="BY33" s="183" t="str">
        <f t="shared" si="33"/>
        <v>-</v>
      </c>
      <c r="BZ33" s="183" t="str">
        <f t="shared" si="33"/>
        <v>-</v>
      </c>
      <c r="CB33" s="183"/>
      <c r="CC33" s="183"/>
      <c r="CD33" s="183"/>
      <c r="CE33" s="183"/>
      <c r="CF33" s="183"/>
      <c r="CG33" s="183"/>
      <c r="CH33" s="183"/>
      <c r="CI33" s="183"/>
      <c r="CJ33" s="183"/>
      <c r="CK33" s="183"/>
      <c r="CL33" s="183"/>
      <c r="CM33" s="183"/>
    </row>
    <row r="34" spans="1:91" ht="12.75">
      <c r="A34" s="16">
        <v>2</v>
      </c>
      <c r="B34" s="2" t="s">
        <v>59</v>
      </c>
      <c r="C34" s="172"/>
      <c r="D34" s="172">
        <v>6</v>
      </c>
      <c r="E34" s="172"/>
      <c r="F34" s="172"/>
      <c r="G34" s="172"/>
      <c r="H34" s="176">
        <f t="shared" si="25"/>
        <v>44.44444444444444</v>
      </c>
      <c r="I34" s="2">
        <f t="shared" si="28"/>
        <v>54</v>
      </c>
      <c r="J34" s="2">
        <f t="shared" si="29"/>
        <v>24</v>
      </c>
      <c r="K34" s="2">
        <v>14</v>
      </c>
      <c r="L34" s="2">
        <v>10</v>
      </c>
      <c r="M34" s="2"/>
      <c r="N34" s="2">
        <v>30</v>
      </c>
      <c r="O34" s="2"/>
      <c r="P34" s="2"/>
      <c r="Q34" s="2"/>
      <c r="R34" s="2"/>
      <c r="S34" s="2"/>
      <c r="T34" s="2">
        <v>2</v>
      </c>
      <c r="U34" s="2"/>
      <c r="V34" s="2"/>
      <c r="W34" s="2"/>
      <c r="X34" s="2"/>
      <c r="Y34" s="2"/>
      <c r="Z34" s="2"/>
      <c r="AB34" s="184" t="str">
        <f t="shared" si="30"/>
        <v>-</v>
      </c>
      <c r="AC34" s="184" t="str">
        <f t="shared" si="30"/>
        <v>-</v>
      </c>
      <c r="AD34" s="184" t="str">
        <f t="shared" si="30"/>
        <v>-</v>
      </c>
      <c r="AE34" s="184" t="str">
        <f t="shared" si="30"/>
        <v>-</v>
      </c>
      <c r="AF34" s="184" t="str">
        <f t="shared" si="30"/>
        <v>-</v>
      </c>
      <c r="AG34" s="184" t="str">
        <f t="shared" si="30"/>
        <v>-</v>
      </c>
      <c r="AH34" s="184" t="str">
        <f t="shared" si="30"/>
        <v>-</v>
      </c>
      <c r="AI34" s="184" t="str">
        <f t="shared" si="30"/>
        <v>-</v>
      </c>
      <c r="AJ34" s="184" t="str">
        <f t="shared" si="30"/>
        <v>-</v>
      </c>
      <c r="AK34" s="184" t="str">
        <f t="shared" si="30"/>
        <v>-</v>
      </c>
      <c r="AL34" s="184" t="str">
        <f t="shared" si="30"/>
        <v>-</v>
      </c>
      <c r="AM34" s="184" t="str">
        <f t="shared" si="30"/>
        <v>-</v>
      </c>
      <c r="AO34" s="183" t="str">
        <f t="shared" si="31"/>
        <v>-</v>
      </c>
      <c r="AP34" s="183" t="str">
        <f t="shared" si="31"/>
        <v>-</v>
      </c>
      <c r="AQ34" s="183" t="str">
        <f t="shared" si="31"/>
        <v>-</v>
      </c>
      <c r="AR34" s="183" t="str">
        <f t="shared" si="31"/>
        <v>-</v>
      </c>
      <c r="AS34" s="183" t="str">
        <f t="shared" si="31"/>
        <v>-</v>
      </c>
      <c r="AT34" s="183">
        <f t="shared" si="31"/>
        <v>1</v>
      </c>
      <c r="AU34" s="183" t="str">
        <f t="shared" si="31"/>
        <v>-</v>
      </c>
      <c r="AV34" s="183" t="str">
        <f t="shared" si="31"/>
        <v>-</v>
      </c>
      <c r="AW34" s="183" t="str">
        <f t="shared" si="31"/>
        <v>-</v>
      </c>
      <c r="AX34" s="183" t="str">
        <f t="shared" si="31"/>
        <v>-</v>
      </c>
      <c r="AY34" s="183" t="str">
        <f t="shared" si="31"/>
        <v>-</v>
      </c>
      <c r="AZ34" s="183" t="str">
        <f t="shared" si="31"/>
        <v>-</v>
      </c>
      <c r="BB34" s="183" t="str">
        <f t="shared" si="32"/>
        <v>-</v>
      </c>
      <c r="BC34" s="183" t="str">
        <f t="shared" si="32"/>
        <v>-</v>
      </c>
      <c r="BD34" s="183" t="str">
        <f t="shared" si="32"/>
        <v>-</v>
      </c>
      <c r="BE34" s="183" t="str">
        <f t="shared" si="32"/>
        <v>-</v>
      </c>
      <c r="BF34" s="183" t="str">
        <f t="shared" si="32"/>
        <v>-</v>
      </c>
      <c r="BG34" s="183" t="str">
        <f t="shared" si="32"/>
        <v>-</v>
      </c>
      <c r="BH34" s="183" t="str">
        <f t="shared" si="32"/>
        <v>-</v>
      </c>
      <c r="BI34" s="183" t="str">
        <f t="shared" si="32"/>
        <v>-</v>
      </c>
      <c r="BJ34" s="183" t="str">
        <f t="shared" si="32"/>
        <v>-</v>
      </c>
      <c r="BK34" s="183" t="str">
        <f t="shared" si="32"/>
        <v>-</v>
      </c>
      <c r="BL34" s="183" t="str">
        <f t="shared" si="32"/>
        <v>-</v>
      </c>
      <c r="BM34" s="183" t="str">
        <f t="shared" si="32"/>
        <v>-</v>
      </c>
      <c r="BO34" s="183" t="str">
        <f t="shared" si="33"/>
        <v>-</v>
      </c>
      <c r="BP34" s="183" t="str">
        <f t="shared" si="33"/>
        <v>-</v>
      </c>
      <c r="BQ34" s="183" t="str">
        <f t="shared" si="33"/>
        <v>-</v>
      </c>
      <c r="BR34" s="183" t="str">
        <f t="shared" si="33"/>
        <v>-</v>
      </c>
      <c r="BS34" s="183" t="str">
        <f t="shared" si="33"/>
        <v>-</v>
      </c>
      <c r="BT34" s="183" t="str">
        <f t="shared" si="33"/>
        <v>-</v>
      </c>
      <c r="BU34" s="183" t="str">
        <f t="shared" si="33"/>
        <v>-</v>
      </c>
      <c r="BV34" s="183" t="str">
        <f t="shared" si="33"/>
        <v>-</v>
      </c>
      <c r="BW34" s="183" t="str">
        <f t="shared" si="33"/>
        <v>-</v>
      </c>
      <c r="BX34" s="183" t="str">
        <f t="shared" si="33"/>
        <v>-</v>
      </c>
      <c r="BY34" s="183" t="str">
        <f t="shared" si="33"/>
        <v>-</v>
      </c>
      <c r="BZ34" s="183" t="str">
        <f t="shared" si="33"/>
        <v>-</v>
      </c>
      <c r="CB34" s="183"/>
      <c r="CC34" s="183"/>
      <c r="CD34" s="183"/>
      <c r="CE34" s="183"/>
      <c r="CF34" s="183"/>
      <c r="CG34" s="183"/>
      <c r="CH34" s="183"/>
      <c r="CI34" s="183"/>
      <c r="CJ34" s="183"/>
      <c r="CK34" s="183"/>
      <c r="CL34" s="183"/>
      <c r="CM34" s="183"/>
    </row>
    <row r="35" spans="1:91" ht="12.75">
      <c r="A35" s="16">
        <v>3</v>
      </c>
      <c r="B35" s="2" t="s">
        <v>60</v>
      </c>
      <c r="C35" s="172">
        <v>4.6</v>
      </c>
      <c r="D35" s="172"/>
      <c r="E35" s="172"/>
      <c r="F35" s="172">
        <v>4.6</v>
      </c>
      <c r="G35" s="172"/>
      <c r="H35" s="176">
        <f t="shared" si="25"/>
        <v>62.43386243386243</v>
      </c>
      <c r="I35" s="2">
        <f t="shared" si="28"/>
        <v>189</v>
      </c>
      <c r="J35" s="2">
        <f t="shared" si="29"/>
        <v>118</v>
      </c>
      <c r="K35" s="2">
        <v>62</v>
      </c>
      <c r="L35" s="2">
        <v>26</v>
      </c>
      <c r="M35" s="2">
        <v>30</v>
      </c>
      <c r="N35" s="2">
        <v>71</v>
      </c>
      <c r="O35" s="2"/>
      <c r="P35" s="2"/>
      <c r="Q35" s="2"/>
      <c r="R35" s="2">
        <v>3</v>
      </c>
      <c r="S35" s="2">
        <v>5</v>
      </c>
      <c r="T35" s="2">
        <v>3</v>
      </c>
      <c r="U35" s="2"/>
      <c r="V35" s="2"/>
      <c r="W35" s="2"/>
      <c r="X35" s="2"/>
      <c r="Y35" s="2"/>
      <c r="Z35" s="2"/>
      <c r="AB35" s="184" t="str">
        <f t="shared" si="30"/>
        <v>-</v>
      </c>
      <c r="AC35" s="184" t="str">
        <f t="shared" si="30"/>
        <v>-</v>
      </c>
      <c r="AD35" s="184" t="str">
        <f t="shared" si="30"/>
        <v>-</v>
      </c>
      <c r="AE35" s="184">
        <f t="shared" si="30"/>
        <v>1</v>
      </c>
      <c r="AF35" s="184" t="str">
        <f t="shared" si="30"/>
        <v>-</v>
      </c>
      <c r="AG35" s="184">
        <f t="shared" si="30"/>
        <v>1</v>
      </c>
      <c r="AH35" s="184" t="str">
        <f t="shared" si="30"/>
        <v>-</v>
      </c>
      <c r="AI35" s="184" t="str">
        <f t="shared" si="30"/>
        <v>-</v>
      </c>
      <c r="AJ35" s="184" t="str">
        <f t="shared" si="30"/>
        <v>-</v>
      </c>
      <c r="AK35" s="184" t="str">
        <f t="shared" si="30"/>
        <v>-</v>
      </c>
      <c r="AL35" s="184" t="str">
        <f t="shared" si="30"/>
        <v>-</v>
      </c>
      <c r="AM35" s="184" t="str">
        <f t="shared" si="30"/>
        <v>-</v>
      </c>
      <c r="AO35" s="183" t="str">
        <f t="shared" si="31"/>
        <v>-</v>
      </c>
      <c r="AP35" s="183" t="str">
        <f t="shared" si="31"/>
        <v>-</v>
      </c>
      <c r="AQ35" s="183" t="str">
        <f t="shared" si="31"/>
        <v>-</v>
      </c>
      <c r="AR35" s="183" t="str">
        <f t="shared" si="31"/>
        <v>-</v>
      </c>
      <c r="AS35" s="183" t="str">
        <f t="shared" si="31"/>
        <v>-</v>
      </c>
      <c r="AT35" s="183" t="str">
        <f t="shared" si="31"/>
        <v>-</v>
      </c>
      <c r="AU35" s="183" t="str">
        <f t="shared" si="31"/>
        <v>-</v>
      </c>
      <c r="AV35" s="183" t="str">
        <f t="shared" si="31"/>
        <v>-</v>
      </c>
      <c r="AW35" s="183" t="str">
        <f t="shared" si="31"/>
        <v>-</v>
      </c>
      <c r="AX35" s="183" t="str">
        <f t="shared" si="31"/>
        <v>-</v>
      </c>
      <c r="AY35" s="183" t="str">
        <f t="shared" si="31"/>
        <v>-</v>
      </c>
      <c r="AZ35" s="183" t="str">
        <f t="shared" si="31"/>
        <v>-</v>
      </c>
      <c r="BB35" s="183" t="str">
        <f t="shared" si="32"/>
        <v>-</v>
      </c>
      <c r="BC35" s="183" t="str">
        <f t="shared" si="32"/>
        <v>-</v>
      </c>
      <c r="BD35" s="183" t="str">
        <f t="shared" si="32"/>
        <v>-</v>
      </c>
      <c r="BE35" s="183" t="str">
        <f t="shared" si="32"/>
        <v>-</v>
      </c>
      <c r="BF35" s="183" t="str">
        <f t="shared" si="32"/>
        <v>-</v>
      </c>
      <c r="BG35" s="183" t="str">
        <f t="shared" si="32"/>
        <v>-</v>
      </c>
      <c r="BH35" s="183" t="str">
        <f t="shared" si="32"/>
        <v>-</v>
      </c>
      <c r="BI35" s="183" t="str">
        <f t="shared" si="32"/>
        <v>-</v>
      </c>
      <c r="BJ35" s="183" t="str">
        <f t="shared" si="32"/>
        <v>-</v>
      </c>
      <c r="BK35" s="183" t="str">
        <f t="shared" si="32"/>
        <v>-</v>
      </c>
      <c r="BL35" s="183" t="str">
        <f t="shared" si="32"/>
        <v>-</v>
      </c>
      <c r="BM35" s="183" t="str">
        <f t="shared" si="32"/>
        <v>-</v>
      </c>
      <c r="BO35" s="183" t="str">
        <f t="shared" si="33"/>
        <v>-</v>
      </c>
      <c r="BP35" s="183" t="str">
        <f t="shared" si="33"/>
        <v>-</v>
      </c>
      <c r="BQ35" s="183" t="str">
        <f t="shared" si="33"/>
        <v>-</v>
      </c>
      <c r="BR35" s="183">
        <f t="shared" si="33"/>
        <v>1</v>
      </c>
      <c r="BS35" s="183" t="str">
        <f t="shared" si="33"/>
        <v>-</v>
      </c>
      <c r="BT35" s="183">
        <f t="shared" si="33"/>
        <v>1</v>
      </c>
      <c r="BU35" s="183" t="str">
        <f t="shared" si="33"/>
        <v>-</v>
      </c>
      <c r="BV35" s="183" t="str">
        <f t="shared" si="33"/>
        <v>-</v>
      </c>
      <c r="BW35" s="183" t="str">
        <f t="shared" si="33"/>
        <v>-</v>
      </c>
      <c r="BX35" s="183" t="str">
        <f t="shared" si="33"/>
        <v>-</v>
      </c>
      <c r="BY35" s="183" t="str">
        <f t="shared" si="33"/>
        <v>-</v>
      </c>
      <c r="BZ35" s="183" t="str">
        <f t="shared" si="33"/>
        <v>-</v>
      </c>
      <c r="CB35" s="183"/>
      <c r="CC35" s="183"/>
      <c r="CD35" s="183"/>
      <c r="CE35" s="183"/>
      <c r="CF35" s="183"/>
      <c r="CG35" s="183"/>
      <c r="CH35" s="183"/>
      <c r="CI35" s="183"/>
      <c r="CJ35" s="183"/>
      <c r="CK35" s="183"/>
      <c r="CL35" s="183"/>
      <c r="CM35" s="183"/>
    </row>
    <row r="36" spans="1:91" ht="12.75">
      <c r="A36" s="16">
        <v>4</v>
      </c>
      <c r="B36" s="2" t="s">
        <v>61</v>
      </c>
      <c r="C36" s="172">
        <v>7</v>
      </c>
      <c r="D36" s="172"/>
      <c r="E36" s="172"/>
      <c r="F36" s="172">
        <v>7</v>
      </c>
      <c r="G36" s="172"/>
      <c r="H36" s="176">
        <f t="shared" si="25"/>
        <v>64.81481481481481</v>
      </c>
      <c r="I36" s="2">
        <f t="shared" si="28"/>
        <v>108</v>
      </c>
      <c r="J36" s="2">
        <f t="shared" si="29"/>
        <v>70</v>
      </c>
      <c r="K36" s="2">
        <v>36</v>
      </c>
      <c r="L36" s="2"/>
      <c r="M36" s="2">
        <v>34</v>
      </c>
      <c r="N36" s="2">
        <v>38</v>
      </c>
      <c r="O36" s="2"/>
      <c r="P36" s="2"/>
      <c r="Q36" s="2"/>
      <c r="R36" s="2"/>
      <c r="S36" s="2"/>
      <c r="T36" s="2"/>
      <c r="U36" s="2">
        <v>5</v>
      </c>
      <c r="V36" s="2"/>
      <c r="W36" s="2"/>
      <c r="X36" s="2"/>
      <c r="Y36" s="2"/>
      <c r="Z36" s="2"/>
      <c r="AB36" s="184" t="str">
        <f t="shared" si="30"/>
        <v>-</v>
      </c>
      <c r="AC36" s="184" t="str">
        <f t="shared" si="30"/>
        <v>-</v>
      </c>
      <c r="AD36" s="184" t="str">
        <f t="shared" si="30"/>
        <v>-</v>
      </c>
      <c r="AE36" s="184" t="str">
        <f t="shared" si="30"/>
        <v>-</v>
      </c>
      <c r="AF36" s="184" t="str">
        <f t="shared" si="30"/>
        <v>-</v>
      </c>
      <c r="AG36" s="184" t="str">
        <f t="shared" si="30"/>
        <v>-</v>
      </c>
      <c r="AH36" s="184">
        <f t="shared" si="30"/>
        <v>1</v>
      </c>
      <c r="AI36" s="184" t="str">
        <f t="shared" si="30"/>
        <v>-</v>
      </c>
      <c r="AJ36" s="184" t="str">
        <f t="shared" si="30"/>
        <v>-</v>
      </c>
      <c r="AK36" s="184" t="str">
        <f t="shared" si="30"/>
        <v>-</v>
      </c>
      <c r="AL36" s="184" t="str">
        <f t="shared" si="30"/>
        <v>-</v>
      </c>
      <c r="AM36" s="184" t="str">
        <f t="shared" si="30"/>
        <v>-</v>
      </c>
      <c r="AO36" s="183" t="str">
        <f t="shared" si="31"/>
        <v>-</v>
      </c>
      <c r="AP36" s="183" t="str">
        <f t="shared" si="31"/>
        <v>-</v>
      </c>
      <c r="AQ36" s="183" t="str">
        <f t="shared" si="31"/>
        <v>-</v>
      </c>
      <c r="AR36" s="183" t="str">
        <f t="shared" si="31"/>
        <v>-</v>
      </c>
      <c r="AS36" s="183" t="str">
        <f t="shared" si="31"/>
        <v>-</v>
      </c>
      <c r="AT36" s="183" t="str">
        <f t="shared" si="31"/>
        <v>-</v>
      </c>
      <c r="AU36" s="183" t="str">
        <f t="shared" si="31"/>
        <v>-</v>
      </c>
      <c r="AV36" s="183" t="str">
        <f t="shared" si="31"/>
        <v>-</v>
      </c>
      <c r="AW36" s="183" t="str">
        <f t="shared" si="31"/>
        <v>-</v>
      </c>
      <c r="AX36" s="183" t="str">
        <f t="shared" si="31"/>
        <v>-</v>
      </c>
      <c r="AY36" s="183" t="str">
        <f t="shared" si="31"/>
        <v>-</v>
      </c>
      <c r="AZ36" s="183" t="str">
        <f t="shared" si="31"/>
        <v>-</v>
      </c>
      <c r="BB36" s="183" t="str">
        <f t="shared" si="32"/>
        <v>-</v>
      </c>
      <c r="BC36" s="183" t="str">
        <f t="shared" si="32"/>
        <v>-</v>
      </c>
      <c r="BD36" s="183" t="str">
        <f t="shared" si="32"/>
        <v>-</v>
      </c>
      <c r="BE36" s="183" t="str">
        <f t="shared" si="32"/>
        <v>-</v>
      </c>
      <c r="BF36" s="183" t="str">
        <f t="shared" si="32"/>
        <v>-</v>
      </c>
      <c r="BG36" s="183" t="str">
        <f t="shared" si="32"/>
        <v>-</v>
      </c>
      <c r="BH36" s="183" t="str">
        <f t="shared" si="32"/>
        <v>-</v>
      </c>
      <c r="BI36" s="183" t="str">
        <f t="shared" si="32"/>
        <v>-</v>
      </c>
      <c r="BJ36" s="183" t="str">
        <f t="shared" si="32"/>
        <v>-</v>
      </c>
      <c r="BK36" s="183" t="str">
        <f t="shared" si="32"/>
        <v>-</v>
      </c>
      <c r="BL36" s="183" t="str">
        <f t="shared" si="32"/>
        <v>-</v>
      </c>
      <c r="BM36" s="183" t="str">
        <f t="shared" si="32"/>
        <v>-</v>
      </c>
      <c r="BO36" s="183" t="str">
        <f t="shared" si="33"/>
        <v>-</v>
      </c>
      <c r="BP36" s="183" t="str">
        <f t="shared" si="33"/>
        <v>-</v>
      </c>
      <c r="BQ36" s="183" t="str">
        <f t="shared" si="33"/>
        <v>-</v>
      </c>
      <c r="BR36" s="183" t="str">
        <f t="shared" si="33"/>
        <v>-</v>
      </c>
      <c r="BS36" s="183" t="str">
        <f t="shared" si="33"/>
        <v>-</v>
      </c>
      <c r="BT36" s="183" t="str">
        <f t="shared" si="33"/>
        <v>-</v>
      </c>
      <c r="BU36" s="183">
        <f t="shared" si="33"/>
        <v>1</v>
      </c>
      <c r="BV36" s="183" t="str">
        <f t="shared" si="33"/>
        <v>-</v>
      </c>
      <c r="BW36" s="183" t="str">
        <f t="shared" si="33"/>
        <v>-</v>
      </c>
      <c r="BX36" s="183" t="str">
        <f t="shared" si="33"/>
        <v>-</v>
      </c>
      <c r="BY36" s="183" t="str">
        <f t="shared" si="33"/>
        <v>-</v>
      </c>
      <c r="BZ36" s="183" t="str">
        <f t="shared" si="33"/>
        <v>-</v>
      </c>
      <c r="CB36" s="183"/>
      <c r="CC36" s="183"/>
      <c r="CD36" s="183"/>
      <c r="CE36" s="183"/>
      <c r="CF36" s="183"/>
      <c r="CG36" s="183"/>
      <c r="CH36" s="183"/>
      <c r="CI36" s="183"/>
      <c r="CJ36" s="183"/>
      <c r="CK36" s="183"/>
      <c r="CL36" s="183"/>
      <c r="CM36" s="183"/>
    </row>
    <row r="37" spans="1:91" ht="12.75">
      <c r="A37" s="16">
        <v>5</v>
      </c>
      <c r="B37" s="2" t="s">
        <v>62</v>
      </c>
      <c r="C37" s="172">
        <v>6</v>
      </c>
      <c r="D37" s="172">
        <v>4</v>
      </c>
      <c r="E37" s="172"/>
      <c r="F37" s="172"/>
      <c r="G37" s="172"/>
      <c r="H37" s="176">
        <f t="shared" si="25"/>
        <v>59.25925925925925</v>
      </c>
      <c r="I37" s="2">
        <f t="shared" si="28"/>
        <v>189</v>
      </c>
      <c r="J37" s="2">
        <f t="shared" si="29"/>
        <v>112</v>
      </c>
      <c r="K37" s="2">
        <v>54</v>
      </c>
      <c r="L37" s="2">
        <v>58</v>
      </c>
      <c r="M37" s="2"/>
      <c r="N37" s="2">
        <v>77</v>
      </c>
      <c r="O37" s="2"/>
      <c r="P37" s="2"/>
      <c r="Q37" s="2"/>
      <c r="R37" s="2"/>
      <c r="S37" s="2">
        <v>2</v>
      </c>
      <c r="T37" s="2">
        <v>8</v>
      </c>
      <c r="U37" s="2"/>
      <c r="V37" s="2"/>
      <c r="W37" s="2"/>
      <c r="X37" s="2"/>
      <c r="Y37" s="2"/>
      <c r="Z37" s="2"/>
      <c r="AB37" s="184" t="str">
        <f t="shared" si="30"/>
        <v>-</v>
      </c>
      <c r="AC37" s="184" t="str">
        <f t="shared" si="30"/>
        <v>-</v>
      </c>
      <c r="AD37" s="184" t="str">
        <f t="shared" si="30"/>
        <v>-</v>
      </c>
      <c r="AE37" s="184" t="str">
        <f t="shared" si="30"/>
        <v>-</v>
      </c>
      <c r="AF37" s="184" t="str">
        <f t="shared" si="30"/>
        <v>-</v>
      </c>
      <c r="AG37" s="184">
        <f t="shared" si="30"/>
        <v>1</v>
      </c>
      <c r="AH37" s="184" t="str">
        <f t="shared" si="30"/>
        <v>-</v>
      </c>
      <c r="AI37" s="184" t="str">
        <f t="shared" si="30"/>
        <v>-</v>
      </c>
      <c r="AJ37" s="184" t="str">
        <f t="shared" si="30"/>
        <v>-</v>
      </c>
      <c r="AK37" s="184" t="str">
        <f t="shared" si="30"/>
        <v>-</v>
      </c>
      <c r="AL37" s="184" t="str">
        <f t="shared" si="30"/>
        <v>-</v>
      </c>
      <c r="AM37" s="184" t="str">
        <f t="shared" si="30"/>
        <v>-</v>
      </c>
      <c r="AO37" s="183" t="str">
        <f t="shared" si="31"/>
        <v>-</v>
      </c>
      <c r="AP37" s="183" t="str">
        <f t="shared" si="31"/>
        <v>-</v>
      </c>
      <c r="AQ37" s="183" t="str">
        <f t="shared" si="31"/>
        <v>-</v>
      </c>
      <c r="AR37" s="183">
        <f t="shared" si="31"/>
        <v>1</v>
      </c>
      <c r="AS37" s="183" t="str">
        <f t="shared" si="31"/>
        <v>-</v>
      </c>
      <c r="AT37" s="183" t="str">
        <f t="shared" si="31"/>
        <v>-</v>
      </c>
      <c r="AU37" s="183" t="str">
        <f t="shared" si="31"/>
        <v>-</v>
      </c>
      <c r="AV37" s="183" t="str">
        <f t="shared" si="31"/>
        <v>-</v>
      </c>
      <c r="AW37" s="183" t="str">
        <f t="shared" si="31"/>
        <v>-</v>
      </c>
      <c r="AX37" s="183" t="str">
        <f t="shared" si="31"/>
        <v>-</v>
      </c>
      <c r="AY37" s="183" t="str">
        <f t="shared" si="31"/>
        <v>-</v>
      </c>
      <c r="AZ37" s="183" t="str">
        <f t="shared" si="31"/>
        <v>-</v>
      </c>
      <c r="BB37" s="183" t="str">
        <f t="shared" si="32"/>
        <v>-</v>
      </c>
      <c r="BC37" s="183" t="str">
        <f t="shared" si="32"/>
        <v>-</v>
      </c>
      <c r="BD37" s="183" t="str">
        <f t="shared" si="32"/>
        <v>-</v>
      </c>
      <c r="BE37" s="183" t="str">
        <f t="shared" si="32"/>
        <v>-</v>
      </c>
      <c r="BF37" s="183" t="str">
        <f t="shared" si="32"/>
        <v>-</v>
      </c>
      <c r="BG37" s="183" t="str">
        <f t="shared" si="32"/>
        <v>-</v>
      </c>
      <c r="BH37" s="183" t="str">
        <f t="shared" si="32"/>
        <v>-</v>
      </c>
      <c r="BI37" s="183" t="str">
        <f t="shared" si="32"/>
        <v>-</v>
      </c>
      <c r="BJ37" s="183" t="str">
        <f t="shared" si="32"/>
        <v>-</v>
      </c>
      <c r="BK37" s="183" t="str">
        <f t="shared" si="32"/>
        <v>-</v>
      </c>
      <c r="BL37" s="183" t="str">
        <f t="shared" si="32"/>
        <v>-</v>
      </c>
      <c r="BM37" s="183" t="str">
        <f t="shared" si="32"/>
        <v>-</v>
      </c>
      <c r="BO37" s="183" t="str">
        <f t="shared" si="33"/>
        <v>-</v>
      </c>
      <c r="BP37" s="183" t="str">
        <f t="shared" si="33"/>
        <v>-</v>
      </c>
      <c r="BQ37" s="183" t="str">
        <f t="shared" si="33"/>
        <v>-</v>
      </c>
      <c r="BR37" s="183" t="str">
        <f t="shared" si="33"/>
        <v>-</v>
      </c>
      <c r="BS37" s="183" t="str">
        <f t="shared" si="33"/>
        <v>-</v>
      </c>
      <c r="BT37" s="183" t="str">
        <f t="shared" si="33"/>
        <v>-</v>
      </c>
      <c r="BU37" s="183" t="str">
        <f t="shared" si="33"/>
        <v>-</v>
      </c>
      <c r="BV37" s="183" t="str">
        <f t="shared" si="33"/>
        <v>-</v>
      </c>
      <c r="BW37" s="183" t="str">
        <f t="shared" si="33"/>
        <v>-</v>
      </c>
      <c r="BX37" s="183" t="str">
        <f t="shared" si="33"/>
        <v>-</v>
      </c>
      <c r="BY37" s="183" t="str">
        <f t="shared" si="33"/>
        <v>-</v>
      </c>
      <c r="BZ37" s="183" t="str">
        <f t="shared" si="33"/>
        <v>-</v>
      </c>
      <c r="CB37" s="183"/>
      <c r="CC37" s="183"/>
      <c r="CD37" s="183"/>
      <c r="CE37" s="183"/>
      <c r="CF37" s="183"/>
      <c r="CG37" s="183"/>
      <c r="CH37" s="183"/>
      <c r="CI37" s="183"/>
      <c r="CJ37" s="183"/>
      <c r="CK37" s="183"/>
      <c r="CL37" s="183"/>
      <c r="CM37" s="183"/>
    </row>
    <row r="38" spans="1:91" ht="12.75">
      <c r="A38" s="16">
        <v>6</v>
      </c>
      <c r="B38" s="2" t="s">
        <v>63</v>
      </c>
      <c r="C38" s="172">
        <v>1.2</v>
      </c>
      <c r="D38" s="172">
        <v>3</v>
      </c>
      <c r="E38" s="172"/>
      <c r="F38" s="172"/>
      <c r="G38" s="172" t="s">
        <v>253</v>
      </c>
      <c r="H38" s="176">
        <f t="shared" si="25"/>
        <v>51.85185185185185</v>
      </c>
      <c r="I38" s="2">
        <f t="shared" si="28"/>
        <v>189</v>
      </c>
      <c r="J38" s="2">
        <f t="shared" si="29"/>
        <v>98</v>
      </c>
      <c r="K38" s="2">
        <v>36</v>
      </c>
      <c r="L38" s="2"/>
      <c r="M38" s="2">
        <v>62</v>
      </c>
      <c r="N38" s="2">
        <v>91</v>
      </c>
      <c r="O38" s="2">
        <v>3</v>
      </c>
      <c r="P38" s="2">
        <v>4</v>
      </c>
      <c r="Q38" s="2">
        <v>2</v>
      </c>
      <c r="R38" s="2"/>
      <c r="S38" s="2"/>
      <c r="T38" s="2"/>
      <c r="U38" s="2"/>
      <c r="V38" s="2"/>
      <c r="W38" s="2"/>
      <c r="X38" s="2"/>
      <c r="Y38" s="2"/>
      <c r="Z38" s="2"/>
      <c r="AB38" s="184">
        <f t="shared" si="30"/>
        <v>1</v>
      </c>
      <c r="AC38" s="184">
        <f t="shared" si="30"/>
        <v>1</v>
      </c>
      <c r="AD38" s="184" t="str">
        <f t="shared" si="30"/>
        <v>-</v>
      </c>
      <c r="AE38" s="184" t="str">
        <f t="shared" si="30"/>
        <v>-</v>
      </c>
      <c r="AF38" s="184" t="str">
        <f t="shared" si="30"/>
        <v>-</v>
      </c>
      <c r="AG38" s="184" t="str">
        <f t="shared" si="30"/>
        <v>-</v>
      </c>
      <c r="AH38" s="184" t="str">
        <f t="shared" si="30"/>
        <v>-</v>
      </c>
      <c r="AI38" s="184" t="str">
        <f t="shared" si="30"/>
        <v>-</v>
      </c>
      <c r="AJ38" s="184" t="str">
        <f t="shared" si="30"/>
        <v>-</v>
      </c>
      <c r="AK38" s="184" t="str">
        <f t="shared" si="30"/>
        <v>-</v>
      </c>
      <c r="AL38" s="184" t="str">
        <f t="shared" si="30"/>
        <v>-</v>
      </c>
      <c r="AM38" s="184" t="str">
        <f t="shared" si="30"/>
        <v>-</v>
      </c>
      <c r="AO38" s="183" t="str">
        <f t="shared" si="31"/>
        <v>-</v>
      </c>
      <c r="AP38" s="183" t="str">
        <f t="shared" si="31"/>
        <v>-</v>
      </c>
      <c r="AQ38" s="183">
        <f t="shared" si="31"/>
        <v>1</v>
      </c>
      <c r="AR38" s="183" t="str">
        <f t="shared" si="31"/>
        <v>-</v>
      </c>
      <c r="AS38" s="183" t="str">
        <f t="shared" si="31"/>
        <v>-</v>
      </c>
      <c r="AT38" s="183" t="str">
        <f t="shared" si="31"/>
        <v>-</v>
      </c>
      <c r="AU38" s="183" t="str">
        <f t="shared" si="31"/>
        <v>-</v>
      </c>
      <c r="AV38" s="183" t="str">
        <f t="shared" si="31"/>
        <v>-</v>
      </c>
      <c r="AW38" s="183" t="str">
        <f t="shared" si="31"/>
        <v>-</v>
      </c>
      <c r="AX38" s="183" t="str">
        <f t="shared" si="31"/>
        <v>-</v>
      </c>
      <c r="AY38" s="183" t="str">
        <f t="shared" si="31"/>
        <v>-</v>
      </c>
      <c r="AZ38" s="183" t="str">
        <f t="shared" si="31"/>
        <v>-</v>
      </c>
      <c r="BB38" s="183" t="str">
        <f t="shared" si="32"/>
        <v>-</v>
      </c>
      <c r="BC38" s="183" t="str">
        <f t="shared" si="32"/>
        <v>-</v>
      </c>
      <c r="BD38" s="183" t="str">
        <f t="shared" si="32"/>
        <v>-</v>
      </c>
      <c r="BE38" s="183" t="str">
        <f t="shared" si="32"/>
        <v>-</v>
      </c>
      <c r="BF38" s="183" t="str">
        <f t="shared" si="32"/>
        <v>-</v>
      </c>
      <c r="BG38" s="183" t="str">
        <f t="shared" si="32"/>
        <v>-</v>
      </c>
      <c r="BH38" s="183" t="str">
        <f t="shared" si="32"/>
        <v>-</v>
      </c>
      <c r="BI38" s="183" t="str">
        <f t="shared" si="32"/>
        <v>-</v>
      </c>
      <c r="BJ38" s="183" t="str">
        <f t="shared" si="32"/>
        <v>-</v>
      </c>
      <c r="BK38" s="183" t="str">
        <f t="shared" si="32"/>
        <v>-</v>
      </c>
      <c r="BL38" s="183" t="str">
        <f t="shared" si="32"/>
        <v>-</v>
      </c>
      <c r="BM38" s="183" t="str">
        <f t="shared" si="32"/>
        <v>-</v>
      </c>
      <c r="BO38" s="183" t="str">
        <f t="shared" si="33"/>
        <v>-</v>
      </c>
      <c r="BP38" s="183" t="str">
        <f t="shared" si="33"/>
        <v>-</v>
      </c>
      <c r="BQ38" s="183" t="str">
        <f t="shared" si="33"/>
        <v>-</v>
      </c>
      <c r="BR38" s="183" t="str">
        <f t="shared" si="33"/>
        <v>-</v>
      </c>
      <c r="BS38" s="183" t="str">
        <f t="shared" si="33"/>
        <v>-</v>
      </c>
      <c r="BT38" s="183" t="str">
        <f t="shared" si="33"/>
        <v>-</v>
      </c>
      <c r="BU38" s="183" t="str">
        <f t="shared" si="33"/>
        <v>-</v>
      </c>
      <c r="BV38" s="183" t="str">
        <f t="shared" si="33"/>
        <v>-</v>
      </c>
      <c r="BW38" s="183" t="str">
        <f t="shared" si="33"/>
        <v>-</v>
      </c>
      <c r="BX38" s="183" t="str">
        <f t="shared" si="33"/>
        <v>-</v>
      </c>
      <c r="BY38" s="183" t="str">
        <f t="shared" si="33"/>
        <v>-</v>
      </c>
      <c r="BZ38" s="183" t="str">
        <f t="shared" si="33"/>
        <v>-</v>
      </c>
      <c r="CB38" s="183">
        <v>2</v>
      </c>
      <c r="CC38" s="183">
        <v>1</v>
      </c>
      <c r="CD38" s="183">
        <v>1</v>
      </c>
      <c r="CE38" s="183"/>
      <c r="CF38" s="183"/>
      <c r="CG38" s="183"/>
      <c r="CH38" s="183"/>
      <c r="CI38" s="183"/>
      <c r="CJ38" s="183"/>
      <c r="CK38" s="183"/>
      <c r="CL38" s="183"/>
      <c r="CM38" s="183"/>
    </row>
    <row r="39" spans="1:91" ht="12.75">
      <c r="A39" s="16">
        <v>7</v>
      </c>
      <c r="B39" s="2" t="s">
        <v>64</v>
      </c>
      <c r="C39" s="172"/>
      <c r="D39" s="172">
        <v>11</v>
      </c>
      <c r="E39" s="172"/>
      <c r="F39" s="172"/>
      <c r="G39" s="172"/>
      <c r="H39" s="176">
        <f t="shared" si="25"/>
        <v>44.44444444444444</v>
      </c>
      <c r="I39" s="2">
        <f t="shared" si="28"/>
        <v>54</v>
      </c>
      <c r="J39" s="2">
        <f t="shared" si="29"/>
        <v>24</v>
      </c>
      <c r="K39" s="2">
        <v>16</v>
      </c>
      <c r="L39" s="2">
        <v>8</v>
      </c>
      <c r="M39" s="2"/>
      <c r="N39" s="2">
        <v>30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>
        <v>3</v>
      </c>
      <c r="Z39" s="2"/>
      <c r="AB39" s="184" t="str">
        <f t="shared" si="30"/>
        <v>-</v>
      </c>
      <c r="AC39" s="184" t="str">
        <f t="shared" si="30"/>
        <v>-</v>
      </c>
      <c r="AD39" s="184" t="str">
        <f t="shared" si="30"/>
        <v>-</v>
      </c>
      <c r="AE39" s="184" t="str">
        <f t="shared" si="30"/>
        <v>-</v>
      </c>
      <c r="AF39" s="184" t="str">
        <f t="shared" si="30"/>
        <v>-</v>
      </c>
      <c r="AG39" s="184" t="str">
        <f t="shared" si="30"/>
        <v>-</v>
      </c>
      <c r="AH39" s="184" t="str">
        <f t="shared" si="30"/>
        <v>-</v>
      </c>
      <c r="AI39" s="184" t="str">
        <f t="shared" si="30"/>
        <v>-</v>
      </c>
      <c r="AJ39" s="184" t="str">
        <f t="shared" si="30"/>
        <v>-</v>
      </c>
      <c r="AK39" s="184" t="str">
        <f t="shared" si="30"/>
        <v>-</v>
      </c>
      <c r="AL39" s="184" t="str">
        <f t="shared" si="30"/>
        <v>-</v>
      </c>
      <c r="AM39" s="184" t="str">
        <f t="shared" si="30"/>
        <v>-</v>
      </c>
      <c r="AO39" s="183" t="str">
        <f t="shared" si="31"/>
        <v>-</v>
      </c>
      <c r="AP39" s="183" t="str">
        <f t="shared" si="31"/>
        <v>-</v>
      </c>
      <c r="AQ39" s="183" t="str">
        <f t="shared" si="31"/>
        <v>-</v>
      </c>
      <c r="AR39" s="183" t="str">
        <f t="shared" si="31"/>
        <v>-</v>
      </c>
      <c r="AS39" s="183" t="str">
        <f t="shared" si="31"/>
        <v>-</v>
      </c>
      <c r="AT39" s="183" t="str">
        <f t="shared" si="31"/>
        <v>-</v>
      </c>
      <c r="AU39" s="183" t="str">
        <f t="shared" si="31"/>
        <v>-</v>
      </c>
      <c r="AV39" s="183" t="str">
        <f t="shared" si="31"/>
        <v>-</v>
      </c>
      <c r="AW39" s="183" t="str">
        <f t="shared" si="31"/>
        <v>-</v>
      </c>
      <c r="AX39" s="183" t="str">
        <f t="shared" si="31"/>
        <v>-</v>
      </c>
      <c r="AY39" s="183">
        <f t="shared" si="31"/>
        <v>1</v>
      </c>
      <c r="AZ39" s="183" t="str">
        <f t="shared" si="31"/>
        <v>-</v>
      </c>
      <c r="BB39" s="183" t="str">
        <f t="shared" si="32"/>
        <v>-</v>
      </c>
      <c r="BC39" s="183" t="str">
        <f t="shared" si="32"/>
        <v>-</v>
      </c>
      <c r="BD39" s="183" t="str">
        <f t="shared" si="32"/>
        <v>-</v>
      </c>
      <c r="BE39" s="183" t="str">
        <f t="shared" si="32"/>
        <v>-</v>
      </c>
      <c r="BF39" s="183" t="str">
        <f t="shared" si="32"/>
        <v>-</v>
      </c>
      <c r="BG39" s="183" t="str">
        <f t="shared" si="32"/>
        <v>-</v>
      </c>
      <c r="BH39" s="183" t="str">
        <f t="shared" si="32"/>
        <v>-</v>
      </c>
      <c r="BI39" s="183" t="str">
        <f t="shared" si="32"/>
        <v>-</v>
      </c>
      <c r="BJ39" s="183" t="str">
        <f t="shared" si="32"/>
        <v>-</v>
      </c>
      <c r="BK39" s="183" t="str">
        <f t="shared" si="32"/>
        <v>-</v>
      </c>
      <c r="BL39" s="183" t="str">
        <f t="shared" si="32"/>
        <v>-</v>
      </c>
      <c r="BM39" s="183" t="str">
        <f t="shared" si="32"/>
        <v>-</v>
      </c>
      <c r="BO39" s="183" t="str">
        <f t="shared" si="33"/>
        <v>-</v>
      </c>
      <c r="BP39" s="183" t="str">
        <f t="shared" si="33"/>
        <v>-</v>
      </c>
      <c r="BQ39" s="183" t="str">
        <f t="shared" si="33"/>
        <v>-</v>
      </c>
      <c r="BR39" s="183" t="str">
        <f t="shared" si="33"/>
        <v>-</v>
      </c>
      <c r="BS39" s="183" t="str">
        <f t="shared" si="33"/>
        <v>-</v>
      </c>
      <c r="BT39" s="183" t="str">
        <f t="shared" si="33"/>
        <v>-</v>
      </c>
      <c r="BU39" s="183" t="str">
        <f t="shared" si="33"/>
        <v>-</v>
      </c>
      <c r="BV39" s="183" t="str">
        <f t="shared" si="33"/>
        <v>-</v>
      </c>
      <c r="BW39" s="183" t="str">
        <f t="shared" si="33"/>
        <v>-</v>
      </c>
      <c r="BX39" s="183" t="str">
        <f t="shared" si="33"/>
        <v>-</v>
      </c>
      <c r="BY39" s="183" t="str">
        <f t="shared" si="33"/>
        <v>-</v>
      </c>
      <c r="BZ39" s="183" t="str">
        <f t="shared" si="33"/>
        <v>-</v>
      </c>
      <c r="CB39" s="183"/>
      <c r="CC39" s="183"/>
      <c r="CD39" s="183"/>
      <c r="CE39" s="183"/>
      <c r="CF39" s="183"/>
      <c r="CG39" s="183"/>
      <c r="CH39" s="183"/>
      <c r="CI39" s="183"/>
      <c r="CJ39" s="183"/>
      <c r="CK39" s="183"/>
      <c r="CL39" s="183"/>
      <c r="CM39" s="183"/>
    </row>
    <row r="40" spans="1:91" ht="12.75">
      <c r="A40" s="16">
        <v>8</v>
      </c>
      <c r="B40" s="2" t="s">
        <v>65</v>
      </c>
      <c r="C40" s="172">
        <v>3</v>
      </c>
      <c r="D40" s="172">
        <v>1.2</v>
      </c>
      <c r="E40" s="172"/>
      <c r="F40" s="172"/>
      <c r="G40" s="172" t="s">
        <v>253</v>
      </c>
      <c r="H40" s="176">
        <f t="shared" si="25"/>
        <v>62.96296296296296</v>
      </c>
      <c r="I40" s="2">
        <f t="shared" si="28"/>
        <v>108</v>
      </c>
      <c r="J40" s="2">
        <f t="shared" si="29"/>
        <v>68</v>
      </c>
      <c r="K40" s="2">
        <v>34</v>
      </c>
      <c r="L40" s="2">
        <v>18</v>
      </c>
      <c r="M40" s="2">
        <v>16</v>
      </c>
      <c r="N40" s="2">
        <v>40</v>
      </c>
      <c r="O40" s="2">
        <v>2</v>
      </c>
      <c r="P40" s="2">
        <v>2</v>
      </c>
      <c r="Q40" s="2">
        <v>2</v>
      </c>
      <c r="R40" s="2"/>
      <c r="S40" s="2"/>
      <c r="T40" s="2"/>
      <c r="U40" s="2"/>
      <c r="V40" s="2"/>
      <c r="W40" s="2"/>
      <c r="X40" s="2"/>
      <c r="Y40" s="2"/>
      <c r="Z40" s="2"/>
      <c r="AB40" s="184" t="str">
        <f t="shared" si="30"/>
        <v>-</v>
      </c>
      <c r="AC40" s="184" t="str">
        <f t="shared" si="30"/>
        <v>-</v>
      </c>
      <c r="AD40" s="184">
        <f t="shared" si="30"/>
        <v>1</v>
      </c>
      <c r="AE40" s="184" t="str">
        <f t="shared" si="30"/>
        <v>-</v>
      </c>
      <c r="AF40" s="184" t="str">
        <f t="shared" si="30"/>
        <v>-</v>
      </c>
      <c r="AG40" s="184" t="str">
        <f t="shared" si="30"/>
        <v>-</v>
      </c>
      <c r="AH40" s="184" t="str">
        <f t="shared" si="30"/>
        <v>-</v>
      </c>
      <c r="AI40" s="184" t="str">
        <f t="shared" si="30"/>
        <v>-</v>
      </c>
      <c r="AJ40" s="184" t="str">
        <f t="shared" si="30"/>
        <v>-</v>
      </c>
      <c r="AK40" s="184" t="str">
        <f t="shared" si="30"/>
        <v>-</v>
      </c>
      <c r="AL40" s="184" t="str">
        <f t="shared" si="30"/>
        <v>-</v>
      </c>
      <c r="AM40" s="184" t="str">
        <f t="shared" si="30"/>
        <v>-</v>
      </c>
      <c r="AO40" s="183">
        <f t="shared" si="31"/>
        <v>1</v>
      </c>
      <c r="AP40" s="183">
        <f t="shared" si="31"/>
        <v>1</v>
      </c>
      <c r="AQ40" s="183" t="str">
        <f t="shared" si="31"/>
        <v>-</v>
      </c>
      <c r="AR40" s="183" t="str">
        <f t="shared" si="31"/>
        <v>-</v>
      </c>
      <c r="AS40" s="183" t="str">
        <f t="shared" si="31"/>
        <v>-</v>
      </c>
      <c r="AT40" s="183" t="str">
        <f t="shared" si="31"/>
        <v>-</v>
      </c>
      <c r="AU40" s="183" t="str">
        <f t="shared" si="31"/>
        <v>-</v>
      </c>
      <c r="AV40" s="183" t="str">
        <f t="shared" si="31"/>
        <v>-</v>
      </c>
      <c r="AW40" s="183" t="str">
        <f t="shared" si="31"/>
        <v>-</v>
      </c>
      <c r="AX40" s="183" t="str">
        <f t="shared" si="31"/>
        <v>-</v>
      </c>
      <c r="AY40" s="183" t="str">
        <f t="shared" si="31"/>
        <v>-</v>
      </c>
      <c r="AZ40" s="183" t="str">
        <f t="shared" si="31"/>
        <v>-</v>
      </c>
      <c r="BB40" s="183" t="str">
        <f t="shared" si="32"/>
        <v>-</v>
      </c>
      <c r="BC40" s="183" t="str">
        <f t="shared" si="32"/>
        <v>-</v>
      </c>
      <c r="BD40" s="183" t="str">
        <f t="shared" si="32"/>
        <v>-</v>
      </c>
      <c r="BE40" s="183" t="str">
        <f t="shared" si="32"/>
        <v>-</v>
      </c>
      <c r="BF40" s="183" t="str">
        <f t="shared" si="32"/>
        <v>-</v>
      </c>
      <c r="BG40" s="183" t="str">
        <f t="shared" si="32"/>
        <v>-</v>
      </c>
      <c r="BH40" s="183" t="str">
        <f t="shared" si="32"/>
        <v>-</v>
      </c>
      <c r="BI40" s="183" t="str">
        <f t="shared" si="32"/>
        <v>-</v>
      </c>
      <c r="BJ40" s="183" t="str">
        <f t="shared" si="32"/>
        <v>-</v>
      </c>
      <c r="BK40" s="183" t="str">
        <f t="shared" si="32"/>
        <v>-</v>
      </c>
      <c r="BL40" s="183" t="str">
        <f t="shared" si="32"/>
        <v>-</v>
      </c>
      <c r="BM40" s="183" t="str">
        <f t="shared" si="32"/>
        <v>-</v>
      </c>
      <c r="BO40" s="183" t="str">
        <f t="shared" si="33"/>
        <v>-</v>
      </c>
      <c r="BP40" s="183" t="str">
        <f t="shared" si="33"/>
        <v>-</v>
      </c>
      <c r="BQ40" s="183" t="str">
        <f t="shared" si="33"/>
        <v>-</v>
      </c>
      <c r="BR40" s="183" t="str">
        <f t="shared" si="33"/>
        <v>-</v>
      </c>
      <c r="BS40" s="183" t="str">
        <f t="shared" si="33"/>
        <v>-</v>
      </c>
      <c r="BT40" s="183" t="str">
        <f t="shared" si="33"/>
        <v>-</v>
      </c>
      <c r="BU40" s="183" t="str">
        <f t="shared" si="33"/>
        <v>-</v>
      </c>
      <c r="BV40" s="183" t="str">
        <f t="shared" si="33"/>
        <v>-</v>
      </c>
      <c r="BW40" s="183" t="str">
        <f t="shared" si="33"/>
        <v>-</v>
      </c>
      <c r="BX40" s="183" t="str">
        <f t="shared" si="33"/>
        <v>-</v>
      </c>
      <c r="BY40" s="183" t="str">
        <f t="shared" si="33"/>
        <v>-</v>
      </c>
      <c r="BZ40" s="183" t="str">
        <f t="shared" si="33"/>
        <v>-</v>
      </c>
      <c r="CB40" s="183">
        <v>2</v>
      </c>
      <c r="CC40" s="183">
        <v>1</v>
      </c>
      <c r="CD40" s="183">
        <v>1</v>
      </c>
      <c r="CE40" s="183"/>
      <c r="CF40" s="183"/>
      <c r="CG40" s="183"/>
      <c r="CH40" s="183"/>
      <c r="CI40" s="183"/>
      <c r="CJ40" s="183"/>
      <c r="CK40" s="183"/>
      <c r="CL40" s="183"/>
      <c r="CM40" s="183"/>
    </row>
    <row r="41" spans="1:91" ht="12.75">
      <c r="A41" s="16">
        <v>9</v>
      </c>
      <c r="B41" s="2" t="s">
        <v>66</v>
      </c>
      <c r="C41" s="172"/>
      <c r="D41" s="172" t="s">
        <v>254</v>
      </c>
      <c r="E41" s="172"/>
      <c r="F41" s="172"/>
      <c r="G41" s="172"/>
      <c r="H41" s="176">
        <f t="shared" si="25"/>
        <v>0</v>
      </c>
      <c r="I41" s="2">
        <v>108</v>
      </c>
      <c r="J41" s="2">
        <f t="shared" si="29"/>
        <v>0</v>
      </c>
      <c r="K41" s="2"/>
      <c r="L41" s="2">
        <v>34</v>
      </c>
      <c r="M41" s="2">
        <v>36</v>
      </c>
      <c r="N41" s="2">
        <v>38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B41" s="184" t="str">
        <f t="shared" si="30"/>
        <v>-</v>
      </c>
      <c r="AC41" s="184" t="str">
        <f t="shared" si="30"/>
        <v>-</v>
      </c>
      <c r="AD41" s="184" t="str">
        <f t="shared" si="30"/>
        <v>-</v>
      </c>
      <c r="AE41" s="184" t="str">
        <f t="shared" si="30"/>
        <v>-</v>
      </c>
      <c r="AF41" s="184" t="str">
        <f t="shared" si="30"/>
        <v>-</v>
      </c>
      <c r="AG41" s="184" t="str">
        <f t="shared" si="30"/>
        <v>-</v>
      </c>
      <c r="AH41" s="184" t="str">
        <f t="shared" si="30"/>
        <v>-</v>
      </c>
      <c r="AI41" s="184" t="str">
        <f t="shared" si="30"/>
        <v>-</v>
      </c>
      <c r="AJ41" s="184" t="str">
        <f t="shared" si="30"/>
        <v>-</v>
      </c>
      <c r="AK41" s="184" t="str">
        <f t="shared" si="30"/>
        <v>-</v>
      </c>
      <c r="AL41" s="184" t="str">
        <f t="shared" si="30"/>
        <v>-</v>
      </c>
      <c r="AM41" s="184" t="str">
        <f t="shared" si="30"/>
        <v>-</v>
      </c>
      <c r="AO41" s="183" t="str">
        <f t="shared" si="31"/>
        <v>-</v>
      </c>
      <c r="AP41" s="183" t="str">
        <f t="shared" si="31"/>
        <v>-</v>
      </c>
      <c r="AQ41" s="183" t="str">
        <f t="shared" si="31"/>
        <v>-</v>
      </c>
      <c r="AR41" s="183" t="str">
        <f t="shared" si="31"/>
        <v>-</v>
      </c>
      <c r="AS41" s="183" t="str">
        <f t="shared" si="31"/>
        <v>-</v>
      </c>
      <c r="AT41" s="183" t="str">
        <f t="shared" si="31"/>
        <v>-</v>
      </c>
      <c r="AU41" s="183" t="str">
        <f t="shared" si="31"/>
        <v>-</v>
      </c>
      <c r="AV41" s="183" t="str">
        <f t="shared" si="31"/>
        <v>-</v>
      </c>
      <c r="AW41" s="183" t="str">
        <f t="shared" si="31"/>
        <v>-</v>
      </c>
      <c r="AX41" s="183" t="str">
        <f t="shared" si="31"/>
        <v>-</v>
      </c>
      <c r="AY41" s="183" t="str">
        <f t="shared" si="31"/>
        <v>-</v>
      </c>
      <c r="AZ41" s="183" t="str">
        <f t="shared" si="31"/>
        <v>-</v>
      </c>
      <c r="BB41" s="183" t="str">
        <f t="shared" si="32"/>
        <v>-</v>
      </c>
      <c r="BC41" s="183" t="str">
        <f t="shared" si="32"/>
        <v>-</v>
      </c>
      <c r="BD41" s="183" t="str">
        <f t="shared" si="32"/>
        <v>-</v>
      </c>
      <c r="BE41" s="183" t="str">
        <f t="shared" si="32"/>
        <v>-</v>
      </c>
      <c r="BF41" s="183" t="str">
        <f t="shared" si="32"/>
        <v>-</v>
      </c>
      <c r="BG41" s="183" t="str">
        <f t="shared" si="32"/>
        <v>-</v>
      </c>
      <c r="BH41" s="183" t="str">
        <f t="shared" si="32"/>
        <v>-</v>
      </c>
      <c r="BI41" s="183" t="str">
        <f t="shared" si="32"/>
        <v>-</v>
      </c>
      <c r="BJ41" s="183" t="str">
        <f t="shared" si="32"/>
        <v>-</v>
      </c>
      <c r="BK41" s="183" t="str">
        <f t="shared" si="32"/>
        <v>-</v>
      </c>
      <c r="BL41" s="183" t="str">
        <f t="shared" si="32"/>
        <v>-</v>
      </c>
      <c r="BM41" s="183" t="str">
        <f t="shared" si="32"/>
        <v>-</v>
      </c>
      <c r="BO41" s="183" t="str">
        <f t="shared" si="33"/>
        <v>-</v>
      </c>
      <c r="BP41" s="183" t="str">
        <f t="shared" si="33"/>
        <v>-</v>
      </c>
      <c r="BQ41" s="183" t="str">
        <f t="shared" si="33"/>
        <v>-</v>
      </c>
      <c r="BR41" s="183" t="str">
        <f t="shared" si="33"/>
        <v>-</v>
      </c>
      <c r="BS41" s="183" t="str">
        <f t="shared" si="33"/>
        <v>-</v>
      </c>
      <c r="BT41" s="183" t="str">
        <f t="shared" si="33"/>
        <v>-</v>
      </c>
      <c r="BU41" s="183" t="str">
        <f t="shared" si="33"/>
        <v>-</v>
      </c>
      <c r="BV41" s="183" t="str">
        <f t="shared" si="33"/>
        <v>-</v>
      </c>
      <c r="BW41" s="183" t="str">
        <f t="shared" si="33"/>
        <v>-</v>
      </c>
      <c r="BX41" s="183" t="str">
        <f t="shared" si="33"/>
        <v>-</v>
      </c>
      <c r="BY41" s="183" t="str">
        <f t="shared" si="33"/>
        <v>-</v>
      </c>
      <c r="BZ41" s="183" t="str">
        <f t="shared" si="33"/>
        <v>-</v>
      </c>
      <c r="CB41" s="183"/>
      <c r="CC41" s="183"/>
      <c r="CD41" s="183"/>
      <c r="CE41" s="183"/>
      <c r="CF41" s="183"/>
      <c r="CG41" s="183"/>
      <c r="CH41" s="183"/>
      <c r="CI41" s="183"/>
      <c r="CJ41" s="183"/>
      <c r="CK41" s="183"/>
      <c r="CL41" s="183"/>
      <c r="CM41" s="183"/>
    </row>
    <row r="42" spans="1:91" ht="12.75">
      <c r="A42" s="16">
        <v>10</v>
      </c>
      <c r="B42" s="2" t="s">
        <v>67</v>
      </c>
      <c r="C42" s="172"/>
      <c r="D42" s="172">
        <v>6</v>
      </c>
      <c r="E42" s="172"/>
      <c r="F42" s="172"/>
      <c r="G42" s="172"/>
      <c r="H42" s="176">
        <f t="shared" si="25"/>
        <v>44.44444444444444</v>
      </c>
      <c r="I42" s="2">
        <f aca="true" t="shared" si="34" ref="I42:I55">J42+N42</f>
        <v>54</v>
      </c>
      <c r="J42" s="2">
        <f t="shared" si="29"/>
        <v>24</v>
      </c>
      <c r="K42" s="2">
        <v>12</v>
      </c>
      <c r="L42" s="2">
        <v>12</v>
      </c>
      <c r="M42" s="2"/>
      <c r="N42" s="2">
        <v>30</v>
      </c>
      <c r="O42" s="2"/>
      <c r="P42" s="2"/>
      <c r="Q42" s="2"/>
      <c r="R42" s="2"/>
      <c r="S42" s="2"/>
      <c r="T42" s="2">
        <v>2</v>
      </c>
      <c r="U42" s="2"/>
      <c r="V42" s="2"/>
      <c r="W42" s="2"/>
      <c r="X42" s="2"/>
      <c r="Y42" s="2"/>
      <c r="Z42" s="2"/>
      <c r="AB42" s="184" t="str">
        <f t="shared" si="30"/>
        <v>-</v>
      </c>
      <c r="AC42" s="184" t="str">
        <f t="shared" si="30"/>
        <v>-</v>
      </c>
      <c r="AD42" s="184" t="str">
        <f t="shared" si="30"/>
        <v>-</v>
      </c>
      <c r="AE42" s="184" t="str">
        <f t="shared" si="30"/>
        <v>-</v>
      </c>
      <c r="AF42" s="184" t="str">
        <f aca="true" t="shared" si="35" ref="AB42:AM55">IF(ISERROR(SEARCH(AF$7,$C42,1)),"-",IF(COUNTIF($C42,AF$7)=1,1,IF(ISERROR(SEARCH(CONCATENATE(AF$7,","),$C42,1)),IF(ISERROR(SEARCH(CONCATENATE(",",AF$7),$C42,1)),"-",1),1)))</f>
        <v>-</v>
      </c>
      <c r="AG42" s="184" t="str">
        <f t="shared" si="35"/>
        <v>-</v>
      </c>
      <c r="AH42" s="184" t="str">
        <f t="shared" si="35"/>
        <v>-</v>
      </c>
      <c r="AI42" s="184" t="str">
        <f t="shared" si="35"/>
        <v>-</v>
      </c>
      <c r="AJ42" s="184" t="str">
        <f t="shared" si="35"/>
        <v>-</v>
      </c>
      <c r="AK42" s="184" t="str">
        <f t="shared" si="35"/>
        <v>-</v>
      </c>
      <c r="AL42" s="184" t="str">
        <f t="shared" si="35"/>
        <v>-</v>
      </c>
      <c r="AM42" s="184" t="str">
        <f t="shared" si="35"/>
        <v>-</v>
      </c>
      <c r="AO42" s="183" t="str">
        <f t="shared" si="31"/>
        <v>-</v>
      </c>
      <c r="AP42" s="183" t="str">
        <f t="shared" si="31"/>
        <v>-</v>
      </c>
      <c r="AQ42" s="183" t="str">
        <f t="shared" si="31"/>
        <v>-</v>
      </c>
      <c r="AR42" s="183" t="str">
        <f t="shared" si="31"/>
        <v>-</v>
      </c>
      <c r="AS42" s="183" t="str">
        <f aca="true" t="shared" si="36" ref="AO42:AZ55">IF(ISERROR(SEARCH(AS$7,$D42,1)),"-",IF(COUNTIF($D42,AS$7)=1,1,IF(ISERROR(SEARCH(CONCATENATE(AS$7,","),$D42,1)),IF(ISERROR(SEARCH(CONCATENATE(",",AS$7),$D42,1)),"-",1),1)))</f>
        <v>-</v>
      </c>
      <c r="AT42" s="183">
        <f t="shared" si="36"/>
        <v>1</v>
      </c>
      <c r="AU42" s="183" t="str">
        <f t="shared" si="36"/>
        <v>-</v>
      </c>
      <c r="AV42" s="183" t="str">
        <f t="shared" si="36"/>
        <v>-</v>
      </c>
      <c r="AW42" s="183" t="str">
        <f t="shared" si="36"/>
        <v>-</v>
      </c>
      <c r="AX42" s="183" t="str">
        <f t="shared" si="36"/>
        <v>-</v>
      </c>
      <c r="AY42" s="183" t="str">
        <f t="shared" si="36"/>
        <v>-</v>
      </c>
      <c r="AZ42" s="183" t="str">
        <f t="shared" si="36"/>
        <v>-</v>
      </c>
      <c r="BB42" s="183" t="str">
        <f t="shared" si="32"/>
        <v>-</v>
      </c>
      <c r="BC42" s="183" t="str">
        <f t="shared" si="32"/>
        <v>-</v>
      </c>
      <c r="BD42" s="183" t="str">
        <f t="shared" si="32"/>
        <v>-</v>
      </c>
      <c r="BE42" s="183" t="str">
        <f t="shared" si="32"/>
        <v>-</v>
      </c>
      <c r="BF42" s="183" t="str">
        <f aca="true" t="shared" si="37" ref="BB42:BM55">IF(ISERROR(SEARCH(BF$7,$E42,1)),"-",IF(COUNTIF($E42,BF$7)=1,1,IF(ISERROR(SEARCH(CONCATENATE(BF$7,","),$E42,1)),IF(ISERROR(SEARCH(CONCATENATE(",",BF$7),$E42,1)),"-",1),1)))</f>
        <v>-</v>
      </c>
      <c r="BG42" s="183" t="str">
        <f t="shared" si="37"/>
        <v>-</v>
      </c>
      <c r="BH42" s="183" t="str">
        <f t="shared" si="37"/>
        <v>-</v>
      </c>
      <c r="BI42" s="183" t="str">
        <f t="shared" si="37"/>
        <v>-</v>
      </c>
      <c r="BJ42" s="183" t="str">
        <f t="shared" si="37"/>
        <v>-</v>
      </c>
      <c r="BK42" s="183" t="str">
        <f t="shared" si="37"/>
        <v>-</v>
      </c>
      <c r="BL42" s="183" t="str">
        <f t="shared" si="37"/>
        <v>-</v>
      </c>
      <c r="BM42" s="183" t="str">
        <f t="shared" si="37"/>
        <v>-</v>
      </c>
      <c r="BO42" s="183" t="str">
        <f t="shared" si="33"/>
        <v>-</v>
      </c>
      <c r="BP42" s="183" t="str">
        <f t="shared" si="33"/>
        <v>-</v>
      </c>
      <c r="BQ42" s="183" t="str">
        <f t="shared" si="33"/>
        <v>-</v>
      </c>
      <c r="BR42" s="183" t="str">
        <f t="shared" si="33"/>
        <v>-</v>
      </c>
      <c r="BS42" s="183" t="str">
        <f aca="true" t="shared" si="38" ref="BO42:BZ55">IF(ISERROR(SEARCH(BS$7,$F42,1)),"-",IF(COUNTIF($F42,BS$7)=1,1,IF(ISERROR(SEARCH(CONCATENATE(BS$7,","),$F42,1)),IF(ISERROR(SEARCH(CONCATENATE(",",BS$7),$F42,1)),"-",1),1)))</f>
        <v>-</v>
      </c>
      <c r="BT42" s="183" t="str">
        <f t="shared" si="38"/>
        <v>-</v>
      </c>
      <c r="BU42" s="183" t="str">
        <f t="shared" si="38"/>
        <v>-</v>
      </c>
      <c r="BV42" s="183" t="str">
        <f t="shared" si="38"/>
        <v>-</v>
      </c>
      <c r="BW42" s="183" t="str">
        <f t="shared" si="38"/>
        <v>-</v>
      </c>
      <c r="BX42" s="183" t="str">
        <f t="shared" si="38"/>
        <v>-</v>
      </c>
      <c r="BY42" s="183" t="str">
        <f t="shared" si="38"/>
        <v>-</v>
      </c>
      <c r="BZ42" s="183" t="str">
        <f t="shared" si="38"/>
        <v>-</v>
      </c>
      <c r="CB42" s="183"/>
      <c r="CC42" s="183"/>
      <c r="CD42" s="183"/>
      <c r="CE42" s="183"/>
      <c r="CF42" s="183"/>
      <c r="CG42" s="183"/>
      <c r="CH42" s="183"/>
      <c r="CI42" s="183"/>
      <c r="CJ42" s="183"/>
      <c r="CK42" s="183"/>
      <c r="CL42" s="183"/>
      <c r="CM42" s="183"/>
    </row>
    <row r="43" spans="1:91" ht="12.75">
      <c r="A43" s="16">
        <v>11</v>
      </c>
      <c r="B43" s="2" t="s">
        <v>68</v>
      </c>
      <c r="C43" s="172"/>
      <c r="D43" s="172">
        <v>11</v>
      </c>
      <c r="E43" s="172"/>
      <c r="F43" s="172"/>
      <c r="G43" s="172"/>
      <c r="H43" s="176">
        <f t="shared" si="25"/>
        <v>44.44444444444444</v>
      </c>
      <c r="I43" s="2">
        <f t="shared" si="34"/>
        <v>54</v>
      </c>
      <c r="J43" s="2">
        <f t="shared" si="29"/>
        <v>24</v>
      </c>
      <c r="K43" s="2">
        <v>16</v>
      </c>
      <c r="L43" s="2"/>
      <c r="M43" s="2">
        <v>8</v>
      </c>
      <c r="N43" s="2">
        <v>30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>
        <v>3</v>
      </c>
      <c r="Z43" s="2"/>
      <c r="AB43" s="184" t="str">
        <f t="shared" si="35"/>
        <v>-</v>
      </c>
      <c r="AC43" s="184" t="str">
        <f t="shared" si="35"/>
        <v>-</v>
      </c>
      <c r="AD43" s="184" t="str">
        <f t="shared" si="35"/>
        <v>-</v>
      </c>
      <c r="AE43" s="184" t="str">
        <f t="shared" si="35"/>
        <v>-</v>
      </c>
      <c r="AF43" s="184" t="str">
        <f t="shared" si="35"/>
        <v>-</v>
      </c>
      <c r="AG43" s="184" t="str">
        <f t="shared" si="35"/>
        <v>-</v>
      </c>
      <c r="AH43" s="184" t="str">
        <f t="shared" si="35"/>
        <v>-</v>
      </c>
      <c r="AI43" s="184" t="str">
        <f t="shared" si="35"/>
        <v>-</v>
      </c>
      <c r="AJ43" s="184" t="str">
        <f t="shared" si="35"/>
        <v>-</v>
      </c>
      <c r="AK43" s="184" t="str">
        <f t="shared" si="35"/>
        <v>-</v>
      </c>
      <c r="AL43" s="184" t="str">
        <f t="shared" si="35"/>
        <v>-</v>
      </c>
      <c r="AM43" s="184" t="str">
        <f t="shared" si="35"/>
        <v>-</v>
      </c>
      <c r="AO43" s="183" t="str">
        <f t="shared" si="36"/>
        <v>-</v>
      </c>
      <c r="AP43" s="183" t="str">
        <f t="shared" si="36"/>
        <v>-</v>
      </c>
      <c r="AQ43" s="183" t="str">
        <f t="shared" si="36"/>
        <v>-</v>
      </c>
      <c r="AR43" s="183" t="str">
        <f t="shared" si="36"/>
        <v>-</v>
      </c>
      <c r="AS43" s="183" t="str">
        <f t="shared" si="36"/>
        <v>-</v>
      </c>
      <c r="AT43" s="183" t="str">
        <f t="shared" si="36"/>
        <v>-</v>
      </c>
      <c r="AU43" s="183" t="str">
        <f t="shared" si="36"/>
        <v>-</v>
      </c>
      <c r="AV43" s="183" t="str">
        <f t="shared" si="36"/>
        <v>-</v>
      </c>
      <c r="AW43" s="183" t="str">
        <f t="shared" si="36"/>
        <v>-</v>
      </c>
      <c r="AX43" s="183" t="str">
        <f t="shared" si="36"/>
        <v>-</v>
      </c>
      <c r="AY43" s="183">
        <f t="shared" si="36"/>
        <v>1</v>
      </c>
      <c r="AZ43" s="183" t="str">
        <f t="shared" si="36"/>
        <v>-</v>
      </c>
      <c r="BB43" s="183" t="str">
        <f t="shared" si="37"/>
        <v>-</v>
      </c>
      <c r="BC43" s="183" t="str">
        <f t="shared" si="37"/>
        <v>-</v>
      </c>
      <c r="BD43" s="183" t="str">
        <f t="shared" si="37"/>
        <v>-</v>
      </c>
      <c r="BE43" s="183" t="str">
        <f t="shared" si="37"/>
        <v>-</v>
      </c>
      <c r="BF43" s="183" t="str">
        <f t="shared" si="37"/>
        <v>-</v>
      </c>
      <c r="BG43" s="183" t="str">
        <f t="shared" si="37"/>
        <v>-</v>
      </c>
      <c r="BH43" s="183" t="str">
        <f t="shared" si="37"/>
        <v>-</v>
      </c>
      <c r="BI43" s="183" t="str">
        <f t="shared" si="37"/>
        <v>-</v>
      </c>
      <c r="BJ43" s="183" t="str">
        <f t="shared" si="37"/>
        <v>-</v>
      </c>
      <c r="BK43" s="183" t="str">
        <f t="shared" si="37"/>
        <v>-</v>
      </c>
      <c r="BL43" s="183" t="str">
        <f t="shared" si="37"/>
        <v>-</v>
      </c>
      <c r="BM43" s="183" t="str">
        <f t="shared" si="37"/>
        <v>-</v>
      </c>
      <c r="BO43" s="183" t="str">
        <f t="shared" si="38"/>
        <v>-</v>
      </c>
      <c r="BP43" s="183" t="str">
        <f t="shared" si="38"/>
        <v>-</v>
      </c>
      <c r="BQ43" s="183" t="str">
        <f t="shared" si="38"/>
        <v>-</v>
      </c>
      <c r="BR43" s="183" t="str">
        <f t="shared" si="38"/>
        <v>-</v>
      </c>
      <c r="BS43" s="183" t="str">
        <f t="shared" si="38"/>
        <v>-</v>
      </c>
      <c r="BT43" s="183" t="str">
        <f t="shared" si="38"/>
        <v>-</v>
      </c>
      <c r="BU43" s="183" t="str">
        <f t="shared" si="38"/>
        <v>-</v>
      </c>
      <c r="BV43" s="183" t="str">
        <f t="shared" si="38"/>
        <v>-</v>
      </c>
      <c r="BW43" s="183" t="str">
        <f t="shared" si="38"/>
        <v>-</v>
      </c>
      <c r="BX43" s="183" t="str">
        <f t="shared" si="38"/>
        <v>-</v>
      </c>
      <c r="BY43" s="183" t="str">
        <f t="shared" si="38"/>
        <v>-</v>
      </c>
      <c r="BZ43" s="183" t="str">
        <f t="shared" si="38"/>
        <v>-</v>
      </c>
      <c r="CB43" s="183"/>
      <c r="CC43" s="183"/>
      <c r="CD43" s="183"/>
      <c r="CE43" s="183"/>
      <c r="CF43" s="183"/>
      <c r="CG43" s="183"/>
      <c r="CH43" s="183"/>
      <c r="CI43" s="183"/>
      <c r="CJ43" s="183"/>
      <c r="CK43" s="183"/>
      <c r="CL43" s="183"/>
      <c r="CM43" s="183"/>
    </row>
    <row r="44" spans="1:91" ht="12.75">
      <c r="A44" s="17">
        <v>12</v>
      </c>
      <c r="B44" s="2" t="s">
        <v>69</v>
      </c>
      <c r="C44" s="172"/>
      <c r="D44" s="172">
        <v>6</v>
      </c>
      <c r="E44" s="172"/>
      <c r="F44" s="172">
        <v>6</v>
      </c>
      <c r="G44" s="172"/>
      <c r="H44" s="176">
        <f t="shared" si="25"/>
        <v>55.55555555555556</v>
      </c>
      <c r="I44" s="2">
        <f t="shared" si="34"/>
        <v>108</v>
      </c>
      <c r="J44" s="2">
        <f t="shared" si="29"/>
        <v>60</v>
      </c>
      <c r="K44" s="2">
        <v>24</v>
      </c>
      <c r="L44" s="2">
        <v>12</v>
      </c>
      <c r="M44" s="2">
        <v>22</v>
      </c>
      <c r="N44" s="2">
        <v>48</v>
      </c>
      <c r="O44" s="2"/>
      <c r="P44" s="2"/>
      <c r="Q44" s="2"/>
      <c r="R44" s="2"/>
      <c r="S44" s="2"/>
      <c r="T44" s="2">
        <v>5</v>
      </c>
      <c r="U44" s="2"/>
      <c r="V44" s="2"/>
      <c r="W44" s="2"/>
      <c r="X44" s="2"/>
      <c r="Y44" s="2"/>
      <c r="Z44" s="2"/>
      <c r="AB44" s="184" t="str">
        <f t="shared" si="35"/>
        <v>-</v>
      </c>
      <c r="AC44" s="184" t="str">
        <f t="shared" si="35"/>
        <v>-</v>
      </c>
      <c r="AD44" s="184" t="str">
        <f t="shared" si="35"/>
        <v>-</v>
      </c>
      <c r="AE44" s="184" t="str">
        <f t="shared" si="35"/>
        <v>-</v>
      </c>
      <c r="AF44" s="184" t="str">
        <f t="shared" si="35"/>
        <v>-</v>
      </c>
      <c r="AG44" s="184" t="str">
        <f t="shared" si="35"/>
        <v>-</v>
      </c>
      <c r="AH44" s="184" t="str">
        <f t="shared" si="35"/>
        <v>-</v>
      </c>
      <c r="AI44" s="184" t="str">
        <f t="shared" si="35"/>
        <v>-</v>
      </c>
      <c r="AJ44" s="184" t="str">
        <f t="shared" si="35"/>
        <v>-</v>
      </c>
      <c r="AK44" s="184" t="str">
        <f t="shared" si="35"/>
        <v>-</v>
      </c>
      <c r="AL44" s="184" t="str">
        <f t="shared" si="35"/>
        <v>-</v>
      </c>
      <c r="AM44" s="184" t="str">
        <f t="shared" si="35"/>
        <v>-</v>
      </c>
      <c r="AO44" s="183" t="str">
        <f t="shared" si="36"/>
        <v>-</v>
      </c>
      <c r="AP44" s="183" t="str">
        <f t="shared" si="36"/>
        <v>-</v>
      </c>
      <c r="AQ44" s="183" t="str">
        <f t="shared" si="36"/>
        <v>-</v>
      </c>
      <c r="AR44" s="183" t="str">
        <f t="shared" si="36"/>
        <v>-</v>
      </c>
      <c r="AS44" s="183" t="str">
        <f t="shared" si="36"/>
        <v>-</v>
      </c>
      <c r="AT44" s="183">
        <f t="shared" si="36"/>
        <v>1</v>
      </c>
      <c r="AU44" s="183" t="str">
        <f t="shared" si="36"/>
        <v>-</v>
      </c>
      <c r="AV44" s="183" t="str">
        <f t="shared" si="36"/>
        <v>-</v>
      </c>
      <c r="AW44" s="183" t="str">
        <f t="shared" si="36"/>
        <v>-</v>
      </c>
      <c r="AX44" s="183" t="str">
        <f t="shared" si="36"/>
        <v>-</v>
      </c>
      <c r="AY44" s="183" t="str">
        <f t="shared" si="36"/>
        <v>-</v>
      </c>
      <c r="AZ44" s="183" t="str">
        <f t="shared" si="36"/>
        <v>-</v>
      </c>
      <c r="BB44" s="183" t="str">
        <f t="shared" si="37"/>
        <v>-</v>
      </c>
      <c r="BC44" s="183" t="str">
        <f t="shared" si="37"/>
        <v>-</v>
      </c>
      <c r="BD44" s="183" t="str">
        <f t="shared" si="37"/>
        <v>-</v>
      </c>
      <c r="BE44" s="183" t="str">
        <f t="shared" si="37"/>
        <v>-</v>
      </c>
      <c r="BF44" s="183" t="str">
        <f t="shared" si="37"/>
        <v>-</v>
      </c>
      <c r="BG44" s="183" t="str">
        <f t="shared" si="37"/>
        <v>-</v>
      </c>
      <c r="BH44" s="183" t="str">
        <f t="shared" si="37"/>
        <v>-</v>
      </c>
      <c r="BI44" s="183" t="str">
        <f t="shared" si="37"/>
        <v>-</v>
      </c>
      <c r="BJ44" s="183" t="str">
        <f t="shared" si="37"/>
        <v>-</v>
      </c>
      <c r="BK44" s="183" t="str">
        <f t="shared" si="37"/>
        <v>-</v>
      </c>
      <c r="BL44" s="183" t="str">
        <f t="shared" si="37"/>
        <v>-</v>
      </c>
      <c r="BM44" s="183" t="str">
        <f t="shared" si="37"/>
        <v>-</v>
      </c>
      <c r="BO44" s="183" t="str">
        <f t="shared" si="38"/>
        <v>-</v>
      </c>
      <c r="BP44" s="183" t="str">
        <f t="shared" si="38"/>
        <v>-</v>
      </c>
      <c r="BQ44" s="183" t="str">
        <f t="shared" si="38"/>
        <v>-</v>
      </c>
      <c r="BR44" s="183" t="str">
        <f t="shared" si="38"/>
        <v>-</v>
      </c>
      <c r="BS44" s="183" t="str">
        <f t="shared" si="38"/>
        <v>-</v>
      </c>
      <c r="BT44" s="183">
        <f t="shared" si="38"/>
        <v>1</v>
      </c>
      <c r="BU44" s="183" t="str">
        <f t="shared" si="38"/>
        <v>-</v>
      </c>
      <c r="BV44" s="183" t="str">
        <f t="shared" si="38"/>
        <v>-</v>
      </c>
      <c r="BW44" s="183" t="str">
        <f t="shared" si="38"/>
        <v>-</v>
      </c>
      <c r="BX44" s="183" t="str">
        <f t="shared" si="38"/>
        <v>-</v>
      </c>
      <c r="BY44" s="183" t="str">
        <f t="shared" si="38"/>
        <v>-</v>
      </c>
      <c r="BZ44" s="183" t="str">
        <f t="shared" si="38"/>
        <v>-</v>
      </c>
      <c r="CB44" s="183"/>
      <c r="CC44" s="183"/>
      <c r="CD44" s="183"/>
      <c r="CE44" s="183"/>
      <c r="CF44" s="183"/>
      <c r="CG44" s="183"/>
      <c r="CH44" s="183"/>
      <c r="CI44" s="183"/>
      <c r="CJ44" s="183"/>
      <c r="CK44" s="183"/>
      <c r="CL44" s="183"/>
      <c r="CM44" s="183"/>
    </row>
    <row r="45" spans="1:91" ht="12.75">
      <c r="A45" s="17">
        <v>13</v>
      </c>
      <c r="B45" s="2" t="s">
        <v>70</v>
      </c>
      <c r="C45" s="172"/>
      <c r="D45" s="172">
        <v>10</v>
      </c>
      <c r="E45" s="172"/>
      <c r="F45" s="172"/>
      <c r="G45" s="172"/>
      <c r="H45" s="176">
        <f t="shared" si="25"/>
        <v>51.85185185185185</v>
      </c>
      <c r="I45" s="2">
        <f t="shared" si="34"/>
        <v>54</v>
      </c>
      <c r="J45" s="2">
        <f t="shared" si="29"/>
        <v>28</v>
      </c>
      <c r="K45" s="2">
        <v>18</v>
      </c>
      <c r="L45" s="2"/>
      <c r="M45" s="2">
        <v>10</v>
      </c>
      <c r="N45" s="2">
        <v>26</v>
      </c>
      <c r="O45" s="2"/>
      <c r="P45" s="2"/>
      <c r="Q45" s="2"/>
      <c r="R45" s="2"/>
      <c r="S45" s="2"/>
      <c r="T45" s="2"/>
      <c r="U45" s="2"/>
      <c r="V45" s="2"/>
      <c r="W45" s="2"/>
      <c r="X45" s="2">
        <v>2</v>
      </c>
      <c r="Y45" s="2"/>
      <c r="Z45" s="2"/>
      <c r="AB45" s="184" t="str">
        <f t="shared" si="35"/>
        <v>-</v>
      </c>
      <c r="AC45" s="184" t="str">
        <f t="shared" si="35"/>
        <v>-</v>
      </c>
      <c r="AD45" s="184" t="str">
        <f t="shared" si="35"/>
        <v>-</v>
      </c>
      <c r="AE45" s="184" t="str">
        <f t="shared" si="35"/>
        <v>-</v>
      </c>
      <c r="AF45" s="184" t="str">
        <f t="shared" si="35"/>
        <v>-</v>
      </c>
      <c r="AG45" s="184" t="str">
        <f t="shared" si="35"/>
        <v>-</v>
      </c>
      <c r="AH45" s="184" t="str">
        <f t="shared" si="35"/>
        <v>-</v>
      </c>
      <c r="AI45" s="184" t="str">
        <f t="shared" si="35"/>
        <v>-</v>
      </c>
      <c r="AJ45" s="184" t="str">
        <f t="shared" si="35"/>
        <v>-</v>
      </c>
      <c r="AK45" s="184" t="str">
        <f t="shared" si="35"/>
        <v>-</v>
      </c>
      <c r="AL45" s="184" t="str">
        <f t="shared" si="35"/>
        <v>-</v>
      </c>
      <c r="AM45" s="184" t="str">
        <f t="shared" si="35"/>
        <v>-</v>
      </c>
      <c r="AO45" s="183" t="str">
        <f t="shared" si="36"/>
        <v>-</v>
      </c>
      <c r="AP45" s="183" t="str">
        <f t="shared" si="36"/>
        <v>-</v>
      </c>
      <c r="AQ45" s="183" t="str">
        <f t="shared" si="36"/>
        <v>-</v>
      </c>
      <c r="AR45" s="183" t="str">
        <f t="shared" si="36"/>
        <v>-</v>
      </c>
      <c r="AS45" s="183" t="str">
        <f t="shared" si="36"/>
        <v>-</v>
      </c>
      <c r="AT45" s="183" t="str">
        <f t="shared" si="36"/>
        <v>-</v>
      </c>
      <c r="AU45" s="183" t="str">
        <f t="shared" si="36"/>
        <v>-</v>
      </c>
      <c r="AV45" s="183" t="str">
        <f t="shared" si="36"/>
        <v>-</v>
      </c>
      <c r="AW45" s="183" t="str">
        <f t="shared" si="36"/>
        <v>-</v>
      </c>
      <c r="AX45" s="183">
        <f t="shared" si="36"/>
        <v>1</v>
      </c>
      <c r="AY45" s="183" t="str">
        <f t="shared" si="36"/>
        <v>-</v>
      </c>
      <c r="AZ45" s="183" t="str">
        <f t="shared" si="36"/>
        <v>-</v>
      </c>
      <c r="BB45" s="183" t="str">
        <f t="shared" si="37"/>
        <v>-</v>
      </c>
      <c r="BC45" s="183" t="str">
        <f t="shared" si="37"/>
        <v>-</v>
      </c>
      <c r="BD45" s="183" t="str">
        <f t="shared" si="37"/>
        <v>-</v>
      </c>
      <c r="BE45" s="183" t="str">
        <f t="shared" si="37"/>
        <v>-</v>
      </c>
      <c r="BF45" s="183" t="str">
        <f t="shared" si="37"/>
        <v>-</v>
      </c>
      <c r="BG45" s="183" t="str">
        <f t="shared" si="37"/>
        <v>-</v>
      </c>
      <c r="BH45" s="183" t="str">
        <f t="shared" si="37"/>
        <v>-</v>
      </c>
      <c r="BI45" s="183" t="str">
        <f t="shared" si="37"/>
        <v>-</v>
      </c>
      <c r="BJ45" s="183" t="str">
        <f t="shared" si="37"/>
        <v>-</v>
      </c>
      <c r="BK45" s="183" t="str">
        <f t="shared" si="37"/>
        <v>-</v>
      </c>
      <c r="BL45" s="183" t="str">
        <f t="shared" si="37"/>
        <v>-</v>
      </c>
      <c r="BM45" s="183" t="str">
        <f t="shared" si="37"/>
        <v>-</v>
      </c>
      <c r="BO45" s="183" t="str">
        <f t="shared" si="38"/>
        <v>-</v>
      </c>
      <c r="BP45" s="183" t="str">
        <f t="shared" si="38"/>
        <v>-</v>
      </c>
      <c r="BQ45" s="183" t="str">
        <f t="shared" si="38"/>
        <v>-</v>
      </c>
      <c r="BR45" s="183" t="str">
        <f t="shared" si="38"/>
        <v>-</v>
      </c>
      <c r="BS45" s="183" t="str">
        <f t="shared" si="38"/>
        <v>-</v>
      </c>
      <c r="BT45" s="183" t="str">
        <f t="shared" si="38"/>
        <v>-</v>
      </c>
      <c r="BU45" s="183" t="str">
        <f t="shared" si="38"/>
        <v>-</v>
      </c>
      <c r="BV45" s="183" t="str">
        <f t="shared" si="38"/>
        <v>-</v>
      </c>
      <c r="BW45" s="183" t="str">
        <f t="shared" si="38"/>
        <v>-</v>
      </c>
      <c r="BX45" s="183" t="str">
        <f t="shared" si="38"/>
        <v>-</v>
      </c>
      <c r="BY45" s="183" t="str">
        <f t="shared" si="38"/>
        <v>-</v>
      </c>
      <c r="BZ45" s="183" t="str">
        <f t="shared" si="38"/>
        <v>-</v>
      </c>
      <c r="CB45" s="183"/>
      <c r="CC45" s="183"/>
      <c r="CD45" s="183"/>
      <c r="CE45" s="183"/>
      <c r="CF45" s="183"/>
      <c r="CG45" s="183"/>
      <c r="CH45" s="183"/>
      <c r="CI45" s="183"/>
      <c r="CJ45" s="183"/>
      <c r="CK45" s="183"/>
      <c r="CL45" s="183"/>
      <c r="CM45" s="183"/>
    </row>
    <row r="46" spans="1:91" ht="12.75">
      <c r="A46" s="17">
        <v>14</v>
      </c>
      <c r="B46" s="61" t="s">
        <v>71</v>
      </c>
      <c r="C46" s="172"/>
      <c r="D46" s="172">
        <v>7</v>
      </c>
      <c r="E46" s="172"/>
      <c r="F46" s="172"/>
      <c r="G46" s="172"/>
      <c r="H46" s="176">
        <f t="shared" si="25"/>
        <v>51.85185185185185</v>
      </c>
      <c r="I46" s="2">
        <f t="shared" si="34"/>
        <v>54</v>
      </c>
      <c r="J46" s="2">
        <f t="shared" si="29"/>
        <v>28</v>
      </c>
      <c r="K46" s="2">
        <v>18</v>
      </c>
      <c r="L46" s="2"/>
      <c r="M46" s="2">
        <v>10</v>
      </c>
      <c r="N46" s="2">
        <v>26</v>
      </c>
      <c r="O46" s="2"/>
      <c r="P46" s="2"/>
      <c r="Q46" s="2"/>
      <c r="R46" s="2"/>
      <c r="S46" s="2"/>
      <c r="T46" s="2"/>
      <c r="U46" s="2">
        <v>2</v>
      </c>
      <c r="V46" s="2"/>
      <c r="W46" s="2"/>
      <c r="X46" s="2"/>
      <c r="Y46" s="2"/>
      <c r="Z46" s="2"/>
      <c r="AB46" s="184" t="str">
        <f t="shared" si="35"/>
        <v>-</v>
      </c>
      <c r="AC46" s="184" t="str">
        <f t="shared" si="35"/>
        <v>-</v>
      </c>
      <c r="AD46" s="184" t="str">
        <f t="shared" si="35"/>
        <v>-</v>
      </c>
      <c r="AE46" s="184" t="str">
        <f t="shared" si="35"/>
        <v>-</v>
      </c>
      <c r="AF46" s="184" t="str">
        <f t="shared" si="35"/>
        <v>-</v>
      </c>
      <c r="AG46" s="184" t="str">
        <f t="shared" si="35"/>
        <v>-</v>
      </c>
      <c r="AH46" s="184" t="str">
        <f t="shared" si="35"/>
        <v>-</v>
      </c>
      <c r="AI46" s="184" t="str">
        <f t="shared" si="35"/>
        <v>-</v>
      </c>
      <c r="AJ46" s="184" t="str">
        <f t="shared" si="35"/>
        <v>-</v>
      </c>
      <c r="AK46" s="184" t="str">
        <f t="shared" si="35"/>
        <v>-</v>
      </c>
      <c r="AL46" s="184" t="str">
        <f t="shared" si="35"/>
        <v>-</v>
      </c>
      <c r="AM46" s="184" t="str">
        <f t="shared" si="35"/>
        <v>-</v>
      </c>
      <c r="AO46" s="183" t="str">
        <f t="shared" si="36"/>
        <v>-</v>
      </c>
      <c r="AP46" s="183" t="str">
        <f t="shared" si="36"/>
        <v>-</v>
      </c>
      <c r="AQ46" s="183" t="str">
        <f t="shared" si="36"/>
        <v>-</v>
      </c>
      <c r="AR46" s="183" t="str">
        <f t="shared" si="36"/>
        <v>-</v>
      </c>
      <c r="AS46" s="183" t="str">
        <f t="shared" si="36"/>
        <v>-</v>
      </c>
      <c r="AT46" s="183" t="str">
        <f t="shared" si="36"/>
        <v>-</v>
      </c>
      <c r="AU46" s="183">
        <f t="shared" si="36"/>
        <v>1</v>
      </c>
      <c r="AV46" s="183" t="str">
        <f t="shared" si="36"/>
        <v>-</v>
      </c>
      <c r="AW46" s="183" t="str">
        <f t="shared" si="36"/>
        <v>-</v>
      </c>
      <c r="AX46" s="183" t="str">
        <f t="shared" si="36"/>
        <v>-</v>
      </c>
      <c r="AY46" s="183" t="str">
        <f t="shared" si="36"/>
        <v>-</v>
      </c>
      <c r="AZ46" s="183" t="str">
        <f t="shared" si="36"/>
        <v>-</v>
      </c>
      <c r="BB46" s="183" t="str">
        <f t="shared" si="37"/>
        <v>-</v>
      </c>
      <c r="BC46" s="183" t="str">
        <f t="shared" si="37"/>
        <v>-</v>
      </c>
      <c r="BD46" s="183" t="str">
        <f t="shared" si="37"/>
        <v>-</v>
      </c>
      <c r="BE46" s="183" t="str">
        <f t="shared" si="37"/>
        <v>-</v>
      </c>
      <c r="BF46" s="183" t="str">
        <f t="shared" si="37"/>
        <v>-</v>
      </c>
      <c r="BG46" s="183" t="str">
        <f t="shared" si="37"/>
        <v>-</v>
      </c>
      <c r="BH46" s="183" t="str">
        <f t="shared" si="37"/>
        <v>-</v>
      </c>
      <c r="BI46" s="183" t="str">
        <f t="shared" si="37"/>
        <v>-</v>
      </c>
      <c r="BJ46" s="183" t="str">
        <f t="shared" si="37"/>
        <v>-</v>
      </c>
      <c r="BK46" s="183" t="str">
        <f t="shared" si="37"/>
        <v>-</v>
      </c>
      <c r="BL46" s="183" t="str">
        <f t="shared" si="37"/>
        <v>-</v>
      </c>
      <c r="BM46" s="183" t="str">
        <f t="shared" si="37"/>
        <v>-</v>
      </c>
      <c r="BO46" s="183" t="str">
        <f t="shared" si="38"/>
        <v>-</v>
      </c>
      <c r="BP46" s="183" t="str">
        <f t="shared" si="38"/>
        <v>-</v>
      </c>
      <c r="BQ46" s="183" t="str">
        <f t="shared" si="38"/>
        <v>-</v>
      </c>
      <c r="BR46" s="183" t="str">
        <f t="shared" si="38"/>
        <v>-</v>
      </c>
      <c r="BS46" s="183" t="str">
        <f t="shared" si="38"/>
        <v>-</v>
      </c>
      <c r="BT46" s="183" t="str">
        <f t="shared" si="38"/>
        <v>-</v>
      </c>
      <c r="BU46" s="183" t="str">
        <f t="shared" si="38"/>
        <v>-</v>
      </c>
      <c r="BV46" s="183" t="str">
        <f t="shared" si="38"/>
        <v>-</v>
      </c>
      <c r="BW46" s="183" t="str">
        <f t="shared" si="38"/>
        <v>-</v>
      </c>
      <c r="BX46" s="183" t="str">
        <f t="shared" si="38"/>
        <v>-</v>
      </c>
      <c r="BY46" s="183" t="str">
        <f t="shared" si="38"/>
        <v>-</v>
      </c>
      <c r="BZ46" s="183" t="str">
        <f t="shared" si="38"/>
        <v>-</v>
      </c>
      <c r="CB46" s="183"/>
      <c r="CC46" s="183"/>
      <c r="CD46" s="183"/>
      <c r="CE46" s="183"/>
      <c r="CF46" s="183"/>
      <c r="CG46" s="183"/>
      <c r="CH46" s="183"/>
      <c r="CI46" s="183"/>
      <c r="CJ46" s="183"/>
      <c r="CK46" s="183"/>
      <c r="CL46" s="183"/>
      <c r="CM46" s="183"/>
    </row>
    <row r="47" spans="1:91" ht="12.75">
      <c r="A47" s="17">
        <v>15</v>
      </c>
      <c r="B47" s="2" t="s">
        <v>72</v>
      </c>
      <c r="C47" s="172">
        <v>9</v>
      </c>
      <c r="D47" s="172">
        <v>8</v>
      </c>
      <c r="E47" s="172"/>
      <c r="F47" s="172"/>
      <c r="G47" s="191"/>
      <c r="H47" s="176">
        <f t="shared" si="25"/>
        <v>55.026455026455025</v>
      </c>
      <c r="I47" s="2">
        <f t="shared" si="34"/>
        <v>189</v>
      </c>
      <c r="J47" s="2">
        <f t="shared" si="29"/>
        <v>104</v>
      </c>
      <c r="K47" s="2">
        <v>68</v>
      </c>
      <c r="L47" s="2"/>
      <c r="M47" s="2">
        <v>36</v>
      </c>
      <c r="N47" s="2">
        <v>85</v>
      </c>
      <c r="O47" s="2"/>
      <c r="P47" s="2"/>
      <c r="Q47" s="2"/>
      <c r="R47" s="2"/>
      <c r="S47" s="2"/>
      <c r="T47" s="2"/>
      <c r="U47" s="2"/>
      <c r="V47" s="2">
        <v>4</v>
      </c>
      <c r="W47" s="2">
        <v>6</v>
      </c>
      <c r="X47" s="2"/>
      <c r="Y47" s="2"/>
      <c r="Z47" s="2"/>
      <c r="AB47" s="184" t="str">
        <f t="shared" si="35"/>
        <v>-</v>
      </c>
      <c r="AC47" s="184" t="str">
        <f t="shared" si="35"/>
        <v>-</v>
      </c>
      <c r="AD47" s="184" t="str">
        <f t="shared" si="35"/>
        <v>-</v>
      </c>
      <c r="AE47" s="184" t="str">
        <f t="shared" si="35"/>
        <v>-</v>
      </c>
      <c r="AF47" s="184" t="str">
        <f t="shared" si="35"/>
        <v>-</v>
      </c>
      <c r="AG47" s="184" t="str">
        <f t="shared" si="35"/>
        <v>-</v>
      </c>
      <c r="AH47" s="184" t="str">
        <f t="shared" si="35"/>
        <v>-</v>
      </c>
      <c r="AI47" s="184" t="str">
        <f t="shared" si="35"/>
        <v>-</v>
      </c>
      <c r="AJ47" s="184">
        <f t="shared" si="35"/>
        <v>1</v>
      </c>
      <c r="AK47" s="184" t="str">
        <f t="shared" si="35"/>
        <v>-</v>
      </c>
      <c r="AL47" s="184" t="str">
        <f t="shared" si="35"/>
        <v>-</v>
      </c>
      <c r="AM47" s="184" t="str">
        <f t="shared" si="35"/>
        <v>-</v>
      </c>
      <c r="AO47" s="183" t="str">
        <f t="shared" si="36"/>
        <v>-</v>
      </c>
      <c r="AP47" s="183" t="str">
        <f t="shared" si="36"/>
        <v>-</v>
      </c>
      <c r="AQ47" s="183" t="str">
        <f t="shared" si="36"/>
        <v>-</v>
      </c>
      <c r="AR47" s="183" t="str">
        <f t="shared" si="36"/>
        <v>-</v>
      </c>
      <c r="AS47" s="183" t="str">
        <f t="shared" si="36"/>
        <v>-</v>
      </c>
      <c r="AT47" s="183" t="str">
        <f t="shared" si="36"/>
        <v>-</v>
      </c>
      <c r="AU47" s="183" t="str">
        <f t="shared" si="36"/>
        <v>-</v>
      </c>
      <c r="AV47" s="183">
        <f t="shared" si="36"/>
        <v>1</v>
      </c>
      <c r="AW47" s="183" t="str">
        <f t="shared" si="36"/>
        <v>-</v>
      </c>
      <c r="AX47" s="183" t="str">
        <f t="shared" si="36"/>
        <v>-</v>
      </c>
      <c r="AY47" s="183" t="str">
        <f t="shared" si="36"/>
        <v>-</v>
      </c>
      <c r="AZ47" s="183" t="str">
        <f t="shared" si="36"/>
        <v>-</v>
      </c>
      <c r="BB47" s="183" t="str">
        <f t="shared" si="37"/>
        <v>-</v>
      </c>
      <c r="BC47" s="183" t="str">
        <f t="shared" si="37"/>
        <v>-</v>
      </c>
      <c r="BD47" s="183" t="str">
        <f t="shared" si="37"/>
        <v>-</v>
      </c>
      <c r="BE47" s="183" t="str">
        <f t="shared" si="37"/>
        <v>-</v>
      </c>
      <c r="BF47" s="183" t="str">
        <f t="shared" si="37"/>
        <v>-</v>
      </c>
      <c r="BG47" s="183" t="str">
        <f t="shared" si="37"/>
        <v>-</v>
      </c>
      <c r="BH47" s="183" t="str">
        <f t="shared" si="37"/>
        <v>-</v>
      </c>
      <c r="BI47" s="183" t="str">
        <f t="shared" si="37"/>
        <v>-</v>
      </c>
      <c r="BJ47" s="183" t="str">
        <f t="shared" si="37"/>
        <v>-</v>
      </c>
      <c r="BK47" s="183" t="str">
        <f t="shared" si="37"/>
        <v>-</v>
      </c>
      <c r="BL47" s="183" t="str">
        <f t="shared" si="37"/>
        <v>-</v>
      </c>
      <c r="BM47" s="183" t="str">
        <f t="shared" si="37"/>
        <v>-</v>
      </c>
      <c r="BO47" s="183" t="str">
        <f t="shared" si="38"/>
        <v>-</v>
      </c>
      <c r="BP47" s="183" t="str">
        <f t="shared" si="38"/>
        <v>-</v>
      </c>
      <c r="BQ47" s="183" t="str">
        <f t="shared" si="38"/>
        <v>-</v>
      </c>
      <c r="BR47" s="183" t="str">
        <f t="shared" si="38"/>
        <v>-</v>
      </c>
      <c r="BS47" s="183" t="str">
        <f t="shared" si="38"/>
        <v>-</v>
      </c>
      <c r="BT47" s="183" t="str">
        <f t="shared" si="38"/>
        <v>-</v>
      </c>
      <c r="BU47" s="183" t="str">
        <f t="shared" si="38"/>
        <v>-</v>
      </c>
      <c r="BV47" s="183" t="str">
        <f t="shared" si="38"/>
        <v>-</v>
      </c>
      <c r="BW47" s="183" t="str">
        <f t="shared" si="38"/>
        <v>-</v>
      </c>
      <c r="BX47" s="183" t="str">
        <f t="shared" si="38"/>
        <v>-</v>
      </c>
      <c r="BY47" s="183" t="str">
        <f t="shared" si="38"/>
        <v>-</v>
      </c>
      <c r="BZ47" s="183" t="str">
        <f t="shared" si="38"/>
        <v>-</v>
      </c>
      <c r="CB47" s="183"/>
      <c r="CC47" s="183"/>
      <c r="CD47" s="183"/>
      <c r="CE47" s="183"/>
      <c r="CF47" s="183"/>
      <c r="CG47" s="183"/>
      <c r="CH47" s="183"/>
      <c r="CI47" s="183"/>
      <c r="CJ47" s="183"/>
      <c r="CK47" s="183"/>
      <c r="CL47" s="183"/>
      <c r="CM47" s="183"/>
    </row>
    <row r="48" spans="1:91" ht="12.75">
      <c r="A48" s="17">
        <v>16</v>
      </c>
      <c r="B48" s="2" t="s">
        <v>73</v>
      </c>
      <c r="C48" s="172"/>
      <c r="D48" s="177">
        <v>6</v>
      </c>
      <c r="E48" s="172"/>
      <c r="F48" s="172"/>
      <c r="G48" s="172"/>
      <c r="H48" s="176">
        <f t="shared" si="25"/>
        <v>59.25925925925925</v>
      </c>
      <c r="I48" s="2">
        <f t="shared" si="34"/>
        <v>81</v>
      </c>
      <c r="J48" s="2">
        <f t="shared" si="29"/>
        <v>48</v>
      </c>
      <c r="K48" s="2">
        <v>32</v>
      </c>
      <c r="L48" s="2">
        <v>16</v>
      </c>
      <c r="M48" s="2"/>
      <c r="N48" s="2">
        <v>33</v>
      </c>
      <c r="O48" s="2"/>
      <c r="P48" s="2"/>
      <c r="Q48" s="2"/>
      <c r="R48" s="2"/>
      <c r="S48" s="2"/>
      <c r="T48" s="2">
        <v>4</v>
      </c>
      <c r="U48" s="2"/>
      <c r="V48" s="2"/>
      <c r="W48" s="2"/>
      <c r="X48" s="2"/>
      <c r="Y48" s="2"/>
      <c r="Z48" s="2"/>
      <c r="AB48" s="184" t="str">
        <f t="shared" si="35"/>
        <v>-</v>
      </c>
      <c r="AC48" s="184" t="str">
        <f t="shared" si="35"/>
        <v>-</v>
      </c>
      <c r="AD48" s="184" t="str">
        <f t="shared" si="35"/>
        <v>-</v>
      </c>
      <c r="AE48" s="184" t="str">
        <f t="shared" si="35"/>
        <v>-</v>
      </c>
      <c r="AF48" s="184" t="str">
        <f t="shared" si="35"/>
        <v>-</v>
      </c>
      <c r="AG48" s="184" t="str">
        <f t="shared" si="35"/>
        <v>-</v>
      </c>
      <c r="AH48" s="184" t="str">
        <f t="shared" si="35"/>
        <v>-</v>
      </c>
      <c r="AI48" s="184" t="str">
        <f t="shared" si="35"/>
        <v>-</v>
      </c>
      <c r="AJ48" s="184" t="str">
        <f t="shared" si="35"/>
        <v>-</v>
      </c>
      <c r="AK48" s="184" t="str">
        <f t="shared" si="35"/>
        <v>-</v>
      </c>
      <c r="AL48" s="184" t="str">
        <f t="shared" si="35"/>
        <v>-</v>
      </c>
      <c r="AM48" s="184" t="str">
        <f t="shared" si="35"/>
        <v>-</v>
      </c>
      <c r="AO48" s="183" t="str">
        <f t="shared" si="36"/>
        <v>-</v>
      </c>
      <c r="AP48" s="183" t="str">
        <f t="shared" si="36"/>
        <v>-</v>
      </c>
      <c r="AQ48" s="183" t="str">
        <f t="shared" si="36"/>
        <v>-</v>
      </c>
      <c r="AR48" s="183" t="str">
        <f t="shared" si="36"/>
        <v>-</v>
      </c>
      <c r="AS48" s="183" t="str">
        <f t="shared" si="36"/>
        <v>-</v>
      </c>
      <c r="AT48" s="183">
        <f t="shared" si="36"/>
        <v>1</v>
      </c>
      <c r="AU48" s="183" t="str">
        <f t="shared" si="36"/>
        <v>-</v>
      </c>
      <c r="AV48" s="183" t="str">
        <f t="shared" si="36"/>
        <v>-</v>
      </c>
      <c r="AW48" s="183" t="str">
        <f t="shared" si="36"/>
        <v>-</v>
      </c>
      <c r="AX48" s="183" t="str">
        <f t="shared" si="36"/>
        <v>-</v>
      </c>
      <c r="AY48" s="183" t="str">
        <f t="shared" si="36"/>
        <v>-</v>
      </c>
      <c r="AZ48" s="183" t="str">
        <f t="shared" si="36"/>
        <v>-</v>
      </c>
      <c r="BB48" s="183" t="str">
        <f t="shared" si="37"/>
        <v>-</v>
      </c>
      <c r="BC48" s="183" t="str">
        <f t="shared" si="37"/>
        <v>-</v>
      </c>
      <c r="BD48" s="183" t="str">
        <f t="shared" si="37"/>
        <v>-</v>
      </c>
      <c r="BE48" s="183" t="str">
        <f t="shared" si="37"/>
        <v>-</v>
      </c>
      <c r="BF48" s="183" t="str">
        <f t="shared" si="37"/>
        <v>-</v>
      </c>
      <c r="BG48" s="183" t="str">
        <f t="shared" si="37"/>
        <v>-</v>
      </c>
      <c r="BH48" s="183" t="str">
        <f t="shared" si="37"/>
        <v>-</v>
      </c>
      <c r="BI48" s="183" t="str">
        <f t="shared" si="37"/>
        <v>-</v>
      </c>
      <c r="BJ48" s="183" t="str">
        <f t="shared" si="37"/>
        <v>-</v>
      </c>
      <c r="BK48" s="183" t="str">
        <f t="shared" si="37"/>
        <v>-</v>
      </c>
      <c r="BL48" s="183" t="str">
        <f t="shared" si="37"/>
        <v>-</v>
      </c>
      <c r="BM48" s="183" t="str">
        <f t="shared" si="37"/>
        <v>-</v>
      </c>
      <c r="BO48" s="183" t="str">
        <f t="shared" si="38"/>
        <v>-</v>
      </c>
      <c r="BP48" s="183" t="str">
        <f t="shared" si="38"/>
        <v>-</v>
      </c>
      <c r="BQ48" s="183" t="str">
        <f t="shared" si="38"/>
        <v>-</v>
      </c>
      <c r="BR48" s="183" t="str">
        <f t="shared" si="38"/>
        <v>-</v>
      </c>
      <c r="BS48" s="183" t="str">
        <f t="shared" si="38"/>
        <v>-</v>
      </c>
      <c r="BT48" s="183" t="str">
        <f t="shared" si="38"/>
        <v>-</v>
      </c>
      <c r="BU48" s="183" t="str">
        <f t="shared" si="38"/>
        <v>-</v>
      </c>
      <c r="BV48" s="183" t="str">
        <f t="shared" si="38"/>
        <v>-</v>
      </c>
      <c r="BW48" s="183" t="str">
        <f t="shared" si="38"/>
        <v>-</v>
      </c>
      <c r="BX48" s="183" t="str">
        <f t="shared" si="38"/>
        <v>-</v>
      </c>
      <c r="BY48" s="183" t="str">
        <f t="shared" si="38"/>
        <v>-</v>
      </c>
      <c r="BZ48" s="183" t="str">
        <f t="shared" si="38"/>
        <v>-</v>
      </c>
      <c r="CB48" s="183"/>
      <c r="CC48" s="183"/>
      <c r="CD48" s="183"/>
      <c r="CE48" s="183"/>
      <c r="CF48" s="183"/>
      <c r="CG48" s="183"/>
      <c r="CH48" s="183"/>
      <c r="CI48" s="183"/>
      <c r="CJ48" s="183"/>
      <c r="CK48" s="183"/>
      <c r="CL48" s="183"/>
      <c r="CM48" s="183"/>
    </row>
    <row r="49" spans="1:91" ht="12.75">
      <c r="A49" s="17">
        <v>17</v>
      </c>
      <c r="B49" s="2" t="s">
        <v>74</v>
      </c>
      <c r="C49" s="172">
        <v>9</v>
      </c>
      <c r="D49" s="172"/>
      <c r="E49" s="172">
        <v>9</v>
      </c>
      <c r="F49" s="172"/>
      <c r="G49" s="172"/>
      <c r="H49" s="176">
        <f t="shared" si="25"/>
        <v>64.19753086419753</v>
      </c>
      <c r="I49" s="2">
        <f t="shared" si="34"/>
        <v>81</v>
      </c>
      <c r="J49" s="2">
        <f t="shared" si="29"/>
        <v>52</v>
      </c>
      <c r="K49" s="2">
        <v>28</v>
      </c>
      <c r="L49" s="2"/>
      <c r="M49" s="2">
        <v>24</v>
      </c>
      <c r="N49" s="2">
        <v>29</v>
      </c>
      <c r="O49" s="2"/>
      <c r="P49" s="2"/>
      <c r="Q49" s="2"/>
      <c r="R49" s="2"/>
      <c r="S49" s="2"/>
      <c r="T49" s="2"/>
      <c r="U49" s="2"/>
      <c r="V49" s="2">
        <v>2</v>
      </c>
      <c r="W49" s="2">
        <v>3</v>
      </c>
      <c r="X49" s="2"/>
      <c r="Y49" s="2"/>
      <c r="Z49" s="2"/>
      <c r="AB49" s="184" t="str">
        <f t="shared" si="35"/>
        <v>-</v>
      </c>
      <c r="AC49" s="184" t="str">
        <f t="shared" si="35"/>
        <v>-</v>
      </c>
      <c r="AD49" s="184" t="str">
        <f t="shared" si="35"/>
        <v>-</v>
      </c>
      <c r="AE49" s="184" t="str">
        <f t="shared" si="35"/>
        <v>-</v>
      </c>
      <c r="AF49" s="184" t="str">
        <f t="shared" si="35"/>
        <v>-</v>
      </c>
      <c r="AG49" s="184" t="str">
        <f t="shared" si="35"/>
        <v>-</v>
      </c>
      <c r="AH49" s="184" t="str">
        <f t="shared" si="35"/>
        <v>-</v>
      </c>
      <c r="AI49" s="184" t="str">
        <f t="shared" si="35"/>
        <v>-</v>
      </c>
      <c r="AJ49" s="184">
        <f t="shared" si="35"/>
        <v>1</v>
      </c>
      <c r="AK49" s="184" t="str">
        <f t="shared" si="35"/>
        <v>-</v>
      </c>
      <c r="AL49" s="184" t="str">
        <f t="shared" si="35"/>
        <v>-</v>
      </c>
      <c r="AM49" s="184" t="str">
        <f t="shared" si="35"/>
        <v>-</v>
      </c>
      <c r="AO49" s="183" t="str">
        <f t="shared" si="36"/>
        <v>-</v>
      </c>
      <c r="AP49" s="183" t="str">
        <f t="shared" si="36"/>
        <v>-</v>
      </c>
      <c r="AQ49" s="183" t="str">
        <f t="shared" si="36"/>
        <v>-</v>
      </c>
      <c r="AR49" s="183" t="str">
        <f t="shared" si="36"/>
        <v>-</v>
      </c>
      <c r="AS49" s="183" t="str">
        <f t="shared" si="36"/>
        <v>-</v>
      </c>
      <c r="AT49" s="183" t="str">
        <f t="shared" si="36"/>
        <v>-</v>
      </c>
      <c r="AU49" s="183" t="str">
        <f t="shared" si="36"/>
        <v>-</v>
      </c>
      <c r="AV49" s="183" t="str">
        <f t="shared" si="36"/>
        <v>-</v>
      </c>
      <c r="AW49" s="183" t="str">
        <f t="shared" si="36"/>
        <v>-</v>
      </c>
      <c r="AX49" s="183" t="str">
        <f t="shared" si="36"/>
        <v>-</v>
      </c>
      <c r="AY49" s="183" t="str">
        <f t="shared" si="36"/>
        <v>-</v>
      </c>
      <c r="AZ49" s="183" t="str">
        <f t="shared" si="36"/>
        <v>-</v>
      </c>
      <c r="BB49" s="183" t="str">
        <f t="shared" si="37"/>
        <v>-</v>
      </c>
      <c r="BC49" s="183" t="str">
        <f t="shared" si="37"/>
        <v>-</v>
      </c>
      <c r="BD49" s="183" t="str">
        <f t="shared" si="37"/>
        <v>-</v>
      </c>
      <c r="BE49" s="183" t="str">
        <f t="shared" si="37"/>
        <v>-</v>
      </c>
      <c r="BF49" s="183" t="str">
        <f t="shared" si="37"/>
        <v>-</v>
      </c>
      <c r="BG49" s="183" t="str">
        <f t="shared" si="37"/>
        <v>-</v>
      </c>
      <c r="BH49" s="183" t="str">
        <f t="shared" si="37"/>
        <v>-</v>
      </c>
      <c r="BI49" s="183" t="str">
        <f t="shared" si="37"/>
        <v>-</v>
      </c>
      <c r="BJ49" s="183">
        <f t="shared" si="37"/>
        <v>1</v>
      </c>
      <c r="BK49" s="183" t="str">
        <f t="shared" si="37"/>
        <v>-</v>
      </c>
      <c r="BL49" s="183" t="str">
        <f t="shared" si="37"/>
        <v>-</v>
      </c>
      <c r="BM49" s="183" t="str">
        <f t="shared" si="37"/>
        <v>-</v>
      </c>
      <c r="BO49" s="183" t="str">
        <f t="shared" si="38"/>
        <v>-</v>
      </c>
      <c r="BP49" s="183" t="str">
        <f t="shared" si="38"/>
        <v>-</v>
      </c>
      <c r="BQ49" s="183" t="str">
        <f t="shared" si="38"/>
        <v>-</v>
      </c>
      <c r="BR49" s="183" t="str">
        <f t="shared" si="38"/>
        <v>-</v>
      </c>
      <c r="BS49" s="183" t="str">
        <f t="shared" si="38"/>
        <v>-</v>
      </c>
      <c r="BT49" s="183" t="str">
        <f t="shared" si="38"/>
        <v>-</v>
      </c>
      <c r="BU49" s="183" t="str">
        <f t="shared" si="38"/>
        <v>-</v>
      </c>
      <c r="BV49" s="183" t="str">
        <f t="shared" si="38"/>
        <v>-</v>
      </c>
      <c r="BW49" s="183" t="str">
        <f t="shared" si="38"/>
        <v>-</v>
      </c>
      <c r="BX49" s="183" t="str">
        <f t="shared" si="38"/>
        <v>-</v>
      </c>
      <c r="BY49" s="183" t="str">
        <f t="shared" si="38"/>
        <v>-</v>
      </c>
      <c r="BZ49" s="183" t="str">
        <f t="shared" si="38"/>
        <v>-</v>
      </c>
      <c r="CB49" s="183"/>
      <c r="CC49" s="183"/>
      <c r="CD49" s="183"/>
      <c r="CE49" s="183"/>
      <c r="CF49" s="183"/>
      <c r="CG49" s="183"/>
      <c r="CH49" s="183"/>
      <c r="CI49" s="183"/>
      <c r="CJ49" s="183"/>
      <c r="CK49" s="183"/>
      <c r="CL49" s="183"/>
      <c r="CM49" s="183"/>
    </row>
    <row r="50" spans="1:91" ht="12.75">
      <c r="A50" s="17">
        <v>18</v>
      </c>
      <c r="B50" s="2" t="s">
        <v>75</v>
      </c>
      <c r="C50" s="192">
        <v>10</v>
      </c>
      <c r="D50" s="172"/>
      <c r="E50" s="172"/>
      <c r="F50" s="172"/>
      <c r="G50" s="172"/>
      <c r="H50" s="176">
        <f t="shared" si="25"/>
        <v>51.85185185185185</v>
      </c>
      <c r="I50" s="2">
        <f t="shared" si="34"/>
        <v>81</v>
      </c>
      <c r="J50" s="2">
        <f t="shared" si="29"/>
        <v>42</v>
      </c>
      <c r="K50" s="21">
        <v>28</v>
      </c>
      <c r="L50" s="2"/>
      <c r="M50" s="21">
        <v>14</v>
      </c>
      <c r="N50" s="2">
        <v>39</v>
      </c>
      <c r="O50" s="2"/>
      <c r="P50" s="21"/>
      <c r="Q50" s="2"/>
      <c r="R50" s="2"/>
      <c r="S50" s="21"/>
      <c r="T50" s="2"/>
      <c r="U50" s="2"/>
      <c r="V50" s="2"/>
      <c r="W50" s="21"/>
      <c r="X50" s="2">
        <v>3</v>
      </c>
      <c r="Y50" s="2"/>
      <c r="Z50" s="2"/>
      <c r="AB50" s="184" t="str">
        <f t="shared" si="35"/>
        <v>-</v>
      </c>
      <c r="AC50" s="184" t="str">
        <f t="shared" si="35"/>
        <v>-</v>
      </c>
      <c r="AD50" s="184" t="str">
        <f t="shared" si="35"/>
        <v>-</v>
      </c>
      <c r="AE50" s="184" t="str">
        <f t="shared" si="35"/>
        <v>-</v>
      </c>
      <c r="AF50" s="184" t="str">
        <f t="shared" si="35"/>
        <v>-</v>
      </c>
      <c r="AG50" s="184" t="str">
        <f t="shared" si="35"/>
        <v>-</v>
      </c>
      <c r="AH50" s="184" t="str">
        <f t="shared" si="35"/>
        <v>-</v>
      </c>
      <c r="AI50" s="184" t="str">
        <f t="shared" si="35"/>
        <v>-</v>
      </c>
      <c r="AJ50" s="184" t="str">
        <f t="shared" si="35"/>
        <v>-</v>
      </c>
      <c r="AK50" s="184">
        <f t="shared" si="35"/>
        <v>1</v>
      </c>
      <c r="AL50" s="184" t="str">
        <f t="shared" si="35"/>
        <v>-</v>
      </c>
      <c r="AM50" s="184" t="str">
        <f t="shared" si="35"/>
        <v>-</v>
      </c>
      <c r="AO50" s="183" t="str">
        <f t="shared" si="36"/>
        <v>-</v>
      </c>
      <c r="AP50" s="183" t="str">
        <f t="shared" si="36"/>
        <v>-</v>
      </c>
      <c r="AQ50" s="183" t="str">
        <f t="shared" si="36"/>
        <v>-</v>
      </c>
      <c r="AR50" s="183" t="str">
        <f t="shared" si="36"/>
        <v>-</v>
      </c>
      <c r="AS50" s="183" t="str">
        <f t="shared" si="36"/>
        <v>-</v>
      </c>
      <c r="AT50" s="183" t="str">
        <f t="shared" si="36"/>
        <v>-</v>
      </c>
      <c r="AU50" s="183" t="str">
        <f t="shared" si="36"/>
        <v>-</v>
      </c>
      <c r="AV50" s="183" t="str">
        <f t="shared" si="36"/>
        <v>-</v>
      </c>
      <c r="AW50" s="183" t="str">
        <f t="shared" si="36"/>
        <v>-</v>
      </c>
      <c r="AX50" s="183" t="str">
        <f t="shared" si="36"/>
        <v>-</v>
      </c>
      <c r="AY50" s="183" t="str">
        <f t="shared" si="36"/>
        <v>-</v>
      </c>
      <c r="AZ50" s="183" t="str">
        <f t="shared" si="36"/>
        <v>-</v>
      </c>
      <c r="BB50" s="183" t="str">
        <f t="shared" si="37"/>
        <v>-</v>
      </c>
      <c r="BC50" s="183" t="str">
        <f t="shared" si="37"/>
        <v>-</v>
      </c>
      <c r="BD50" s="183" t="str">
        <f t="shared" si="37"/>
        <v>-</v>
      </c>
      <c r="BE50" s="183" t="str">
        <f t="shared" si="37"/>
        <v>-</v>
      </c>
      <c r="BF50" s="183" t="str">
        <f t="shared" si="37"/>
        <v>-</v>
      </c>
      <c r="BG50" s="183" t="str">
        <f t="shared" si="37"/>
        <v>-</v>
      </c>
      <c r="BH50" s="183" t="str">
        <f t="shared" si="37"/>
        <v>-</v>
      </c>
      <c r="BI50" s="183" t="str">
        <f t="shared" si="37"/>
        <v>-</v>
      </c>
      <c r="BJ50" s="183" t="str">
        <f t="shared" si="37"/>
        <v>-</v>
      </c>
      <c r="BK50" s="183" t="str">
        <f t="shared" si="37"/>
        <v>-</v>
      </c>
      <c r="BL50" s="183" t="str">
        <f t="shared" si="37"/>
        <v>-</v>
      </c>
      <c r="BM50" s="183" t="str">
        <f t="shared" si="37"/>
        <v>-</v>
      </c>
      <c r="BO50" s="183" t="str">
        <f t="shared" si="38"/>
        <v>-</v>
      </c>
      <c r="BP50" s="183" t="str">
        <f t="shared" si="38"/>
        <v>-</v>
      </c>
      <c r="BQ50" s="183" t="str">
        <f t="shared" si="38"/>
        <v>-</v>
      </c>
      <c r="BR50" s="183" t="str">
        <f t="shared" si="38"/>
        <v>-</v>
      </c>
      <c r="BS50" s="183" t="str">
        <f t="shared" si="38"/>
        <v>-</v>
      </c>
      <c r="BT50" s="183" t="str">
        <f t="shared" si="38"/>
        <v>-</v>
      </c>
      <c r="BU50" s="183" t="str">
        <f t="shared" si="38"/>
        <v>-</v>
      </c>
      <c r="BV50" s="183" t="str">
        <f t="shared" si="38"/>
        <v>-</v>
      </c>
      <c r="BW50" s="183" t="str">
        <f t="shared" si="38"/>
        <v>-</v>
      </c>
      <c r="BX50" s="183" t="str">
        <f t="shared" si="38"/>
        <v>-</v>
      </c>
      <c r="BY50" s="183" t="str">
        <f t="shared" si="38"/>
        <v>-</v>
      </c>
      <c r="BZ50" s="183" t="str">
        <f t="shared" si="38"/>
        <v>-</v>
      </c>
      <c r="CB50" s="183"/>
      <c r="CC50" s="183"/>
      <c r="CD50" s="183"/>
      <c r="CE50" s="183"/>
      <c r="CF50" s="183"/>
      <c r="CG50" s="183"/>
      <c r="CH50" s="183"/>
      <c r="CI50" s="183"/>
      <c r="CJ50" s="183"/>
      <c r="CK50" s="183"/>
      <c r="CL50" s="183"/>
      <c r="CM50" s="183"/>
    </row>
    <row r="51" spans="1:91" ht="12.75">
      <c r="A51" s="17">
        <v>19</v>
      </c>
      <c r="B51" s="2" t="s">
        <v>76</v>
      </c>
      <c r="C51" s="172"/>
      <c r="D51" s="172">
        <v>11</v>
      </c>
      <c r="E51" s="172"/>
      <c r="F51" s="172"/>
      <c r="G51" s="172"/>
      <c r="H51" s="176">
        <f t="shared" si="25"/>
        <v>59.25925925925925</v>
      </c>
      <c r="I51" s="2">
        <f t="shared" si="34"/>
        <v>54</v>
      </c>
      <c r="J51" s="2">
        <f t="shared" si="29"/>
        <v>32</v>
      </c>
      <c r="K51" s="2">
        <v>18</v>
      </c>
      <c r="L51" s="2"/>
      <c r="M51" s="2">
        <v>14</v>
      </c>
      <c r="N51" s="2">
        <v>22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>
        <v>4</v>
      </c>
      <c r="Z51" s="2"/>
      <c r="AB51" s="184" t="str">
        <f t="shared" si="35"/>
        <v>-</v>
      </c>
      <c r="AC51" s="184" t="str">
        <f t="shared" si="35"/>
        <v>-</v>
      </c>
      <c r="AD51" s="184" t="str">
        <f t="shared" si="35"/>
        <v>-</v>
      </c>
      <c r="AE51" s="184" t="str">
        <f t="shared" si="35"/>
        <v>-</v>
      </c>
      <c r="AF51" s="184" t="str">
        <f t="shared" si="35"/>
        <v>-</v>
      </c>
      <c r="AG51" s="184" t="str">
        <f t="shared" si="35"/>
        <v>-</v>
      </c>
      <c r="AH51" s="184" t="str">
        <f t="shared" si="35"/>
        <v>-</v>
      </c>
      <c r="AI51" s="184" t="str">
        <f t="shared" si="35"/>
        <v>-</v>
      </c>
      <c r="AJ51" s="184" t="str">
        <f t="shared" si="35"/>
        <v>-</v>
      </c>
      <c r="AK51" s="184" t="str">
        <f t="shared" si="35"/>
        <v>-</v>
      </c>
      <c r="AL51" s="184" t="str">
        <f t="shared" si="35"/>
        <v>-</v>
      </c>
      <c r="AM51" s="184" t="str">
        <f t="shared" si="35"/>
        <v>-</v>
      </c>
      <c r="AO51" s="183" t="str">
        <f t="shared" si="36"/>
        <v>-</v>
      </c>
      <c r="AP51" s="183" t="str">
        <f t="shared" si="36"/>
        <v>-</v>
      </c>
      <c r="AQ51" s="183" t="str">
        <f t="shared" si="36"/>
        <v>-</v>
      </c>
      <c r="AR51" s="183" t="str">
        <f t="shared" si="36"/>
        <v>-</v>
      </c>
      <c r="AS51" s="183" t="str">
        <f t="shared" si="36"/>
        <v>-</v>
      </c>
      <c r="AT51" s="183" t="str">
        <f t="shared" si="36"/>
        <v>-</v>
      </c>
      <c r="AU51" s="183" t="str">
        <f t="shared" si="36"/>
        <v>-</v>
      </c>
      <c r="AV51" s="183" t="str">
        <f t="shared" si="36"/>
        <v>-</v>
      </c>
      <c r="AW51" s="183" t="str">
        <f t="shared" si="36"/>
        <v>-</v>
      </c>
      <c r="AX51" s="183" t="str">
        <f t="shared" si="36"/>
        <v>-</v>
      </c>
      <c r="AY51" s="183">
        <f t="shared" si="36"/>
        <v>1</v>
      </c>
      <c r="AZ51" s="183" t="str">
        <f t="shared" si="36"/>
        <v>-</v>
      </c>
      <c r="BB51" s="183" t="str">
        <f t="shared" si="37"/>
        <v>-</v>
      </c>
      <c r="BC51" s="183" t="str">
        <f t="shared" si="37"/>
        <v>-</v>
      </c>
      <c r="BD51" s="183" t="str">
        <f t="shared" si="37"/>
        <v>-</v>
      </c>
      <c r="BE51" s="183" t="str">
        <f t="shared" si="37"/>
        <v>-</v>
      </c>
      <c r="BF51" s="183" t="str">
        <f t="shared" si="37"/>
        <v>-</v>
      </c>
      <c r="BG51" s="183" t="str">
        <f t="shared" si="37"/>
        <v>-</v>
      </c>
      <c r="BH51" s="183" t="str">
        <f t="shared" si="37"/>
        <v>-</v>
      </c>
      <c r="BI51" s="183" t="str">
        <f t="shared" si="37"/>
        <v>-</v>
      </c>
      <c r="BJ51" s="183" t="str">
        <f t="shared" si="37"/>
        <v>-</v>
      </c>
      <c r="BK51" s="183" t="str">
        <f t="shared" si="37"/>
        <v>-</v>
      </c>
      <c r="BL51" s="183" t="str">
        <f t="shared" si="37"/>
        <v>-</v>
      </c>
      <c r="BM51" s="183" t="str">
        <f t="shared" si="37"/>
        <v>-</v>
      </c>
      <c r="BO51" s="183" t="str">
        <f t="shared" si="38"/>
        <v>-</v>
      </c>
      <c r="BP51" s="183" t="str">
        <f t="shared" si="38"/>
        <v>-</v>
      </c>
      <c r="BQ51" s="183" t="str">
        <f t="shared" si="38"/>
        <v>-</v>
      </c>
      <c r="BR51" s="183" t="str">
        <f t="shared" si="38"/>
        <v>-</v>
      </c>
      <c r="BS51" s="183" t="str">
        <f t="shared" si="38"/>
        <v>-</v>
      </c>
      <c r="BT51" s="183" t="str">
        <f t="shared" si="38"/>
        <v>-</v>
      </c>
      <c r="BU51" s="183" t="str">
        <f t="shared" si="38"/>
        <v>-</v>
      </c>
      <c r="BV51" s="183" t="str">
        <f t="shared" si="38"/>
        <v>-</v>
      </c>
      <c r="BW51" s="183" t="str">
        <f t="shared" si="38"/>
        <v>-</v>
      </c>
      <c r="BX51" s="183" t="str">
        <f t="shared" si="38"/>
        <v>-</v>
      </c>
      <c r="BY51" s="183" t="str">
        <f t="shared" si="38"/>
        <v>-</v>
      </c>
      <c r="BZ51" s="183" t="str">
        <f t="shared" si="38"/>
        <v>-</v>
      </c>
      <c r="CB51" s="183"/>
      <c r="CC51" s="183"/>
      <c r="CD51" s="183"/>
      <c r="CE51" s="183"/>
      <c r="CF51" s="183"/>
      <c r="CG51" s="183"/>
      <c r="CH51" s="183"/>
      <c r="CI51" s="183"/>
      <c r="CJ51" s="183"/>
      <c r="CK51" s="183"/>
      <c r="CL51" s="183"/>
      <c r="CM51" s="183"/>
    </row>
    <row r="52" spans="1:91" ht="12.75">
      <c r="A52" s="17">
        <v>20</v>
      </c>
      <c r="B52" s="2" t="s">
        <v>77</v>
      </c>
      <c r="C52" s="172"/>
      <c r="D52" s="172">
        <v>12</v>
      </c>
      <c r="E52" s="172"/>
      <c r="F52" s="172"/>
      <c r="G52" s="172"/>
      <c r="H52" s="176">
        <f t="shared" si="25"/>
        <v>40.74074074074074</v>
      </c>
      <c r="I52" s="2">
        <f t="shared" si="34"/>
        <v>54</v>
      </c>
      <c r="J52" s="2">
        <f t="shared" si="29"/>
        <v>22</v>
      </c>
      <c r="K52" s="2">
        <v>22</v>
      </c>
      <c r="L52" s="2"/>
      <c r="M52" s="2"/>
      <c r="N52" s="2">
        <v>32</v>
      </c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>
        <v>2</v>
      </c>
      <c r="AB52" s="184" t="str">
        <f t="shared" si="35"/>
        <v>-</v>
      </c>
      <c r="AC52" s="184" t="str">
        <f t="shared" si="35"/>
        <v>-</v>
      </c>
      <c r="AD52" s="184" t="str">
        <f t="shared" si="35"/>
        <v>-</v>
      </c>
      <c r="AE52" s="184" t="str">
        <f t="shared" si="35"/>
        <v>-</v>
      </c>
      <c r="AF52" s="184" t="str">
        <f t="shared" si="35"/>
        <v>-</v>
      </c>
      <c r="AG52" s="184" t="str">
        <f t="shared" si="35"/>
        <v>-</v>
      </c>
      <c r="AH52" s="184" t="str">
        <f t="shared" si="35"/>
        <v>-</v>
      </c>
      <c r="AI52" s="184" t="str">
        <f t="shared" si="35"/>
        <v>-</v>
      </c>
      <c r="AJ52" s="184" t="str">
        <f t="shared" si="35"/>
        <v>-</v>
      </c>
      <c r="AK52" s="184" t="str">
        <f t="shared" si="35"/>
        <v>-</v>
      </c>
      <c r="AL52" s="184" t="str">
        <f t="shared" si="35"/>
        <v>-</v>
      </c>
      <c r="AM52" s="184" t="str">
        <f t="shared" si="35"/>
        <v>-</v>
      </c>
      <c r="AO52" s="183" t="str">
        <f t="shared" si="36"/>
        <v>-</v>
      </c>
      <c r="AP52" s="183" t="str">
        <f t="shared" si="36"/>
        <v>-</v>
      </c>
      <c r="AQ52" s="183" t="str">
        <f t="shared" si="36"/>
        <v>-</v>
      </c>
      <c r="AR52" s="183" t="str">
        <f t="shared" si="36"/>
        <v>-</v>
      </c>
      <c r="AS52" s="183" t="str">
        <f t="shared" si="36"/>
        <v>-</v>
      </c>
      <c r="AT52" s="183" t="str">
        <f t="shared" si="36"/>
        <v>-</v>
      </c>
      <c r="AU52" s="183" t="str">
        <f t="shared" si="36"/>
        <v>-</v>
      </c>
      <c r="AV52" s="183" t="str">
        <f t="shared" si="36"/>
        <v>-</v>
      </c>
      <c r="AW52" s="183" t="str">
        <f t="shared" si="36"/>
        <v>-</v>
      </c>
      <c r="AX52" s="183" t="str">
        <f t="shared" si="36"/>
        <v>-</v>
      </c>
      <c r="AY52" s="183" t="str">
        <f t="shared" si="36"/>
        <v>-</v>
      </c>
      <c r="AZ52" s="183">
        <f t="shared" si="36"/>
        <v>1</v>
      </c>
      <c r="BB52" s="183" t="str">
        <f t="shared" si="37"/>
        <v>-</v>
      </c>
      <c r="BC52" s="183" t="str">
        <f t="shared" si="37"/>
        <v>-</v>
      </c>
      <c r="BD52" s="183" t="str">
        <f t="shared" si="37"/>
        <v>-</v>
      </c>
      <c r="BE52" s="183" t="str">
        <f t="shared" si="37"/>
        <v>-</v>
      </c>
      <c r="BF52" s="183" t="str">
        <f t="shared" si="37"/>
        <v>-</v>
      </c>
      <c r="BG52" s="183" t="str">
        <f t="shared" si="37"/>
        <v>-</v>
      </c>
      <c r="BH52" s="183" t="str">
        <f t="shared" si="37"/>
        <v>-</v>
      </c>
      <c r="BI52" s="183" t="str">
        <f t="shared" si="37"/>
        <v>-</v>
      </c>
      <c r="BJ52" s="183" t="str">
        <f t="shared" si="37"/>
        <v>-</v>
      </c>
      <c r="BK52" s="183" t="str">
        <f t="shared" si="37"/>
        <v>-</v>
      </c>
      <c r="BL52" s="183" t="str">
        <f t="shared" si="37"/>
        <v>-</v>
      </c>
      <c r="BM52" s="183" t="str">
        <f t="shared" si="37"/>
        <v>-</v>
      </c>
      <c r="BO52" s="183" t="str">
        <f t="shared" si="38"/>
        <v>-</v>
      </c>
      <c r="BP52" s="183" t="str">
        <f t="shared" si="38"/>
        <v>-</v>
      </c>
      <c r="BQ52" s="183" t="str">
        <f t="shared" si="38"/>
        <v>-</v>
      </c>
      <c r="BR52" s="183" t="str">
        <f t="shared" si="38"/>
        <v>-</v>
      </c>
      <c r="BS52" s="183" t="str">
        <f t="shared" si="38"/>
        <v>-</v>
      </c>
      <c r="BT52" s="183" t="str">
        <f t="shared" si="38"/>
        <v>-</v>
      </c>
      <c r="BU52" s="183" t="str">
        <f t="shared" si="38"/>
        <v>-</v>
      </c>
      <c r="BV52" s="183" t="str">
        <f t="shared" si="38"/>
        <v>-</v>
      </c>
      <c r="BW52" s="183" t="str">
        <f t="shared" si="38"/>
        <v>-</v>
      </c>
      <c r="BX52" s="183" t="str">
        <f t="shared" si="38"/>
        <v>-</v>
      </c>
      <c r="BY52" s="183" t="str">
        <f t="shared" si="38"/>
        <v>-</v>
      </c>
      <c r="BZ52" s="183" t="str">
        <f t="shared" si="38"/>
        <v>-</v>
      </c>
      <c r="CB52" s="183"/>
      <c r="CC52" s="183"/>
      <c r="CD52" s="183"/>
      <c r="CE52" s="183"/>
      <c r="CF52" s="183"/>
      <c r="CG52" s="183"/>
      <c r="CH52" s="183"/>
      <c r="CI52" s="183"/>
      <c r="CJ52" s="183"/>
      <c r="CK52" s="183"/>
      <c r="CL52" s="183"/>
      <c r="CM52" s="183"/>
    </row>
    <row r="53" spans="1:91" ht="12.75">
      <c r="A53" s="17">
        <v>21</v>
      </c>
      <c r="B53" s="61" t="s">
        <v>78</v>
      </c>
      <c r="C53" s="172"/>
      <c r="D53" s="172">
        <v>10</v>
      </c>
      <c r="E53" s="172"/>
      <c r="F53" s="172"/>
      <c r="G53" s="172"/>
      <c r="H53" s="176">
        <f t="shared" si="25"/>
        <v>51.85185185185185</v>
      </c>
      <c r="I53" s="2">
        <f t="shared" si="34"/>
        <v>54</v>
      </c>
      <c r="J53" s="2">
        <f t="shared" si="29"/>
        <v>28</v>
      </c>
      <c r="K53" s="2">
        <v>16</v>
      </c>
      <c r="L53" s="2">
        <v>12</v>
      </c>
      <c r="M53" s="2"/>
      <c r="N53" s="2">
        <v>26</v>
      </c>
      <c r="O53" s="2"/>
      <c r="P53" s="2"/>
      <c r="Q53" s="2"/>
      <c r="R53" s="2"/>
      <c r="S53" s="2"/>
      <c r="T53" s="2"/>
      <c r="U53" s="2"/>
      <c r="V53" s="2"/>
      <c r="W53" s="2"/>
      <c r="X53" s="2">
        <v>2</v>
      </c>
      <c r="Y53" s="2"/>
      <c r="Z53" s="2"/>
      <c r="AB53" s="184" t="str">
        <f t="shared" si="35"/>
        <v>-</v>
      </c>
      <c r="AC53" s="184" t="str">
        <f t="shared" si="35"/>
        <v>-</v>
      </c>
      <c r="AD53" s="184" t="str">
        <f t="shared" si="35"/>
        <v>-</v>
      </c>
      <c r="AE53" s="184" t="str">
        <f t="shared" si="35"/>
        <v>-</v>
      </c>
      <c r="AF53" s="184" t="str">
        <f t="shared" si="35"/>
        <v>-</v>
      </c>
      <c r="AG53" s="184" t="str">
        <f t="shared" si="35"/>
        <v>-</v>
      </c>
      <c r="AH53" s="184" t="str">
        <f t="shared" si="35"/>
        <v>-</v>
      </c>
      <c r="AI53" s="184" t="str">
        <f t="shared" si="35"/>
        <v>-</v>
      </c>
      <c r="AJ53" s="184" t="str">
        <f t="shared" si="35"/>
        <v>-</v>
      </c>
      <c r="AK53" s="184" t="str">
        <f t="shared" si="35"/>
        <v>-</v>
      </c>
      <c r="AL53" s="184" t="str">
        <f t="shared" si="35"/>
        <v>-</v>
      </c>
      <c r="AM53" s="184" t="str">
        <f t="shared" si="35"/>
        <v>-</v>
      </c>
      <c r="AO53" s="183" t="str">
        <f t="shared" si="36"/>
        <v>-</v>
      </c>
      <c r="AP53" s="183" t="str">
        <f t="shared" si="36"/>
        <v>-</v>
      </c>
      <c r="AQ53" s="183" t="str">
        <f t="shared" si="36"/>
        <v>-</v>
      </c>
      <c r="AR53" s="183" t="str">
        <f t="shared" si="36"/>
        <v>-</v>
      </c>
      <c r="AS53" s="183" t="str">
        <f t="shared" si="36"/>
        <v>-</v>
      </c>
      <c r="AT53" s="183" t="str">
        <f t="shared" si="36"/>
        <v>-</v>
      </c>
      <c r="AU53" s="183" t="str">
        <f t="shared" si="36"/>
        <v>-</v>
      </c>
      <c r="AV53" s="183" t="str">
        <f t="shared" si="36"/>
        <v>-</v>
      </c>
      <c r="AW53" s="183" t="str">
        <f t="shared" si="36"/>
        <v>-</v>
      </c>
      <c r="AX53" s="183">
        <f t="shared" si="36"/>
        <v>1</v>
      </c>
      <c r="AY53" s="183" t="str">
        <f t="shared" si="36"/>
        <v>-</v>
      </c>
      <c r="AZ53" s="183" t="str">
        <f t="shared" si="36"/>
        <v>-</v>
      </c>
      <c r="BB53" s="183" t="str">
        <f t="shared" si="37"/>
        <v>-</v>
      </c>
      <c r="BC53" s="183" t="str">
        <f t="shared" si="37"/>
        <v>-</v>
      </c>
      <c r="BD53" s="183" t="str">
        <f t="shared" si="37"/>
        <v>-</v>
      </c>
      <c r="BE53" s="183" t="str">
        <f t="shared" si="37"/>
        <v>-</v>
      </c>
      <c r="BF53" s="183" t="str">
        <f t="shared" si="37"/>
        <v>-</v>
      </c>
      <c r="BG53" s="183" t="str">
        <f t="shared" si="37"/>
        <v>-</v>
      </c>
      <c r="BH53" s="183" t="str">
        <f t="shared" si="37"/>
        <v>-</v>
      </c>
      <c r="BI53" s="183" t="str">
        <f t="shared" si="37"/>
        <v>-</v>
      </c>
      <c r="BJ53" s="183" t="str">
        <f t="shared" si="37"/>
        <v>-</v>
      </c>
      <c r="BK53" s="183" t="str">
        <f t="shared" si="37"/>
        <v>-</v>
      </c>
      <c r="BL53" s="183" t="str">
        <f t="shared" si="37"/>
        <v>-</v>
      </c>
      <c r="BM53" s="183" t="str">
        <f t="shared" si="37"/>
        <v>-</v>
      </c>
      <c r="BO53" s="183" t="str">
        <f t="shared" si="38"/>
        <v>-</v>
      </c>
      <c r="BP53" s="183" t="str">
        <f t="shared" si="38"/>
        <v>-</v>
      </c>
      <c r="BQ53" s="183" t="str">
        <f t="shared" si="38"/>
        <v>-</v>
      </c>
      <c r="BR53" s="183" t="str">
        <f t="shared" si="38"/>
        <v>-</v>
      </c>
      <c r="BS53" s="183" t="str">
        <f t="shared" si="38"/>
        <v>-</v>
      </c>
      <c r="BT53" s="183" t="str">
        <f t="shared" si="38"/>
        <v>-</v>
      </c>
      <c r="BU53" s="183" t="str">
        <f t="shared" si="38"/>
        <v>-</v>
      </c>
      <c r="BV53" s="183" t="str">
        <f t="shared" si="38"/>
        <v>-</v>
      </c>
      <c r="BW53" s="183" t="str">
        <f t="shared" si="38"/>
        <v>-</v>
      </c>
      <c r="BX53" s="183" t="str">
        <f t="shared" si="38"/>
        <v>-</v>
      </c>
      <c r="BY53" s="183" t="str">
        <f t="shared" si="38"/>
        <v>-</v>
      </c>
      <c r="BZ53" s="183" t="str">
        <f t="shared" si="38"/>
        <v>-</v>
      </c>
      <c r="CB53" s="183"/>
      <c r="CC53" s="183"/>
      <c r="CD53" s="183"/>
      <c r="CE53" s="183"/>
      <c r="CF53" s="183"/>
      <c r="CG53" s="183"/>
      <c r="CH53" s="183"/>
      <c r="CI53" s="183"/>
      <c r="CJ53" s="183"/>
      <c r="CK53" s="183"/>
      <c r="CL53" s="183"/>
      <c r="CM53" s="183"/>
    </row>
    <row r="54" spans="1:91" ht="12.75">
      <c r="A54" s="17">
        <v>22</v>
      </c>
      <c r="B54" s="2" t="s">
        <v>79</v>
      </c>
      <c r="C54" s="172"/>
      <c r="D54" s="172">
        <v>8</v>
      </c>
      <c r="E54" s="172"/>
      <c r="F54" s="172">
        <v>8</v>
      </c>
      <c r="G54" s="172"/>
      <c r="H54" s="176">
        <f t="shared" si="25"/>
        <v>59.25925925925925</v>
      </c>
      <c r="I54" s="2">
        <f t="shared" si="34"/>
        <v>54</v>
      </c>
      <c r="J54" s="2">
        <f t="shared" si="29"/>
        <v>32</v>
      </c>
      <c r="K54" s="2">
        <v>18</v>
      </c>
      <c r="L54" s="2"/>
      <c r="M54" s="2">
        <v>14</v>
      </c>
      <c r="N54" s="2">
        <v>22</v>
      </c>
      <c r="O54" s="2"/>
      <c r="P54" s="2"/>
      <c r="Q54" s="2"/>
      <c r="R54" s="2"/>
      <c r="S54" s="2"/>
      <c r="T54" s="2"/>
      <c r="U54" s="2"/>
      <c r="V54" s="2">
        <v>4</v>
      </c>
      <c r="W54" s="2"/>
      <c r="X54" s="2"/>
      <c r="Y54" s="2"/>
      <c r="Z54" s="2"/>
      <c r="AB54" s="184" t="str">
        <f t="shared" si="35"/>
        <v>-</v>
      </c>
      <c r="AC54" s="184" t="str">
        <f t="shared" si="35"/>
        <v>-</v>
      </c>
      <c r="AD54" s="184" t="str">
        <f t="shared" si="35"/>
        <v>-</v>
      </c>
      <c r="AE54" s="184" t="str">
        <f t="shared" si="35"/>
        <v>-</v>
      </c>
      <c r="AF54" s="184" t="str">
        <f t="shared" si="35"/>
        <v>-</v>
      </c>
      <c r="AG54" s="184" t="str">
        <f t="shared" si="35"/>
        <v>-</v>
      </c>
      <c r="AH54" s="184" t="str">
        <f t="shared" si="35"/>
        <v>-</v>
      </c>
      <c r="AI54" s="184" t="str">
        <f t="shared" si="35"/>
        <v>-</v>
      </c>
      <c r="AJ54" s="184" t="str">
        <f t="shared" si="35"/>
        <v>-</v>
      </c>
      <c r="AK54" s="184" t="str">
        <f t="shared" si="35"/>
        <v>-</v>
      </c>
      <c r="AL54" s="184" t="str">
        <f t="shared" si="35"/>
        <v>-</v>
      </c>
      <c r="AM54" s="184" t="str">
        <f t="shared" si="35"/>
        <v>-</v>
      </c>
      <c r="AO54" s="183" t="str">
        <f t="shared" si="36"/>
        <v>-</v>
      </c>
      <c r="AP54" s="183" t="str">
        <f t="shared" si="36"/>
        <v>-</v>
      </c>
      <c r="AQ54" s="183" t="str">
        <f t="shared" si="36"/>
        <v>-</v>
      </c>
      <c r="AR54" s="183" t="str">
        <f t="shared" si="36"/>
        <v>-</v>
      </c>
      <c r="AS54" s="183" t="str">
        <f t="shared" si="36"/>
        <v>-</v>
      </c>
      <c r="AT54" s="183" t="str">
        <f t="shared" si="36"/>
        <v>-</v>
      </c>
      <c r="AU54" s="183" t="str">
        <f t="shared" si="36"/>
        <v>-</v>
      </c>
      <c r="AV54" s="183">
        <f t="shared" si="36"/>
        <v>1</v>
      </c>
      <c r="AW54" s="183" t="str">
        <f t="shared" si="36"/>
        <v>-</v>
      </c>
      <c r="AX54" s="183" t="str">
        <f t="shared" si="36"/>
        <v>-</v>
      </c>
      <c r="AY54" s="183" t="str">
        <f t="shared" si="36"/>
        <v>-</v>
      </c>
      <c r="AZ54" s="183" t="str">
        <f t="shared" si="36"/>
        <v>-</v>
      </c>
      <c r="BB54" s="183" t="str">
        <f t="shared" si="37"/>
        <v>-</v>
      </c>
      <c r="BC54" s="183" t="str">
        <f t="shared" si="37"/>
        <v>-</v>
      </c>
      <c r="BD54" s="183" t="str">
        <f t="shared" si="37"/>
        <v>-</v>
      </c>
      <c r="BE54" s="183" t="str">
        <f t="shared" si="37"/>
        <v>-</v>
      </c>
      <c r="BF54" s="183" t="str">
        <f t="shared" si="37"/>
        <v>-</v>
      </c>
      <c r="BG54" s="183" t="str">
        <f t="shared" si="37"/>
        <v>-</v>
      </c>
      <c r="BH54" s="183" t="str">
        <f t="shared" si="37"/>
        <v>-</v>
      </c>
      <c r="BI54" s="183" t="str">
        <f t="shared" si="37"/>
        <v>-</v>
      </c>
      <c r="BJ54" s="183" t="str">
        <f t="shared" si="37"/>
        <v>-</v>
      </c>
      <c r="BK54" s="183" t="str">
        <f t="shared" si="37"/>
        <v>-</v>
      </c>
      <c r="BL54" s="183" t="str">
        <f t="shared" si="37"/>
        <v>-</v>
      </c>
      <c r="BM54" s="183" t="str">
        <f t="shared" si="37"/>
        <v>-</v>
      </c>
      <c r="BO54" s="183" t="str">
        <f t="shared" si="38"/>
        <v>-</v>
      </c>
      <c r="BP54" s="183" t="str">
        <f t="shared" si="38"/>
        <v>-</v>
      </c>
      <c r="BQ54" s="183" t="str">
        <f t="shared" si="38"/>
        <v>-</v>
      </c>
      <c r="BR54" s="183" t="str">
        <f t="shared" si="38"/>
        <v>-</v>
      </c>
      <c r="BS54" s="183" t="str">
        <f t="shared" si="38"/>
        <v>-</v>
      </c>
      <c r="BT54" s="183" t="str">
        <f t="shared" si="38"/>
        <v>-</v>
      </c>
      <c r="BU54" s="183" t="str">
        <f t="shared" si="38"/>
        <v>-</v>
      </c>
      <c r="BV54" s="183">
        <f t="shared" si="38"/>
        <v>1</v>
      </c>
      <c r="BW54" s="183" t="str">
        <f t="shared" si="38"/>
        <v>-</v>
      </c>
      <c r="BX54" s="183" t="str">
        <f t="shared" si="38"/>
        <v>-</v>
      </c>
      <c r="BY54" s="183" t="str">
        <f t="shared" si="38"/>
        <v>-</v>
      </c>
      <c r="BZ54" s="183" t="str">
        <f t="shared" si="38"/>
        <v>-</v>
      </c>
      <c r="CB54" s="183"/>
      <c r="CC54" s="183"/>
      <c r="CD54" s="183"/>
      <c r="CE54" s="183"/>
      <c r="CF54" s="183"/>
      <c r="CG54" s="183"/>
      <c r="CH54" s="183"/>
      <c r="CI54" s="183"/>
      <c r="CJ54" s="183"/>
      <c r="CK54" s="183"/>
      <c r="CL54" s="183"/>
      <c r="CM54" s="183"/>
    </row>
    <row r="55" spans="1:91" ht="12.75">
      <c r="A55" s="17">
        <v>23</v>
      </c>
      <c r="B55" s="2" t="s">
        <v>80</v>
      </c>
      <c r="C55" s="172"/>
      <c r="D55" s="172">
        <v>9</v>
      </c>
      <c r="E55" s="172"/>
      <c r="F55" s="172">
        <v>9</v>
      </c>
      <c r="G55" s="172"/>
      <c r="H55" s="176">
        <f t="shared" si="25"/>
        <v>66.66666666666666</v>
      </c>
      <c r="I55" s="2">
        <f t="shared" si="34"/>
        <v>54</v>
      </c>
      <c r="J55" s="2">
        <f t="shared" si="29"/>
        <v>36</v>
      </c>
      <c r="K55" s="2">
        <v>24</v>
      </c>
      <c r="L55" s="2"/>
      <c r="M55" s="2">
        <v>12</v>
      </c>
      <c r="N55" s="2">
        <v>18</v>
      </c>
      <c r="O55" s="2"/>
      <c r="P55" s="2"/>
      <c r="Q55" s="2"/>
      <c r="R55" s="2"/>
      <c r="S55" s="2"/>
      <c r="T55" s="2"/>
      <c r="U55" s="2"/>
      <c r="V55" s="2"/>
      <c r="W55" s="2">
        <v>3</v>
      </c>
      <c r="X55" s="2"/>
      <c r="Y55" s="2"/>
      <c r="Z55" s="2"/>
      <c r="AB55" s="184" t="str">
        <f t="shared" si="35"/>
        <v>-</v>
      </c>
      <c r="AC55" s="184" t="str">
        <f t="shared" si="35"/>
        <v>-</v>
      </c>
      <c r="AD55" s="184" t="str">
        <f t="shared" si="35"/>
        <v>-</v>
      </c>
      <c r="AE55" s="184" t="str">
        <f t="shared" si="35"/>
        <v>-</v>
      </c>
      <c r="AF55" s="184" t="str">
        <f t="shared" si="35"/>
        <v>-</v>
      </c>
      <c r="AG55" s="184" t="str">
        <f t="shared" si="35"/>
        <v>-</v>
      </c>
      <c r="AH55" s="184" t="str">
        <f t="shared" si="35"/>
        <v>-</v>
      </c>
      <c r="AI55" s="184" t="str">
        <f t="shared" si="35"/>
        <v>-</v>
      </c>
      <c r="AJ55" s="184" t="str">
        <f t="shared" si="35"/>
        <v>-</v>
      </c>
      <c r="AK55" s="184" t="str">
        <f t="shared" si="35"/>
        <v>-</v>
      </c>
      <c r="AL55" s="184" t="str">
        <f t="shared" si="35"/>
        <v>-</v>
      </c>
      <c r="AM55" s="184" t="str">
        <f t="shared" si="35"/>
        <v>-</v>
      </c>
      <c r="AO55" s="183" t="str">
        <f t="shared" si="36"/>
        <v>-</v>
      </c>
      <c r="AP55" s="183" t="str">
        <f t="shared" si="36"/>
        <v>-</v>
      </c>
      <c r="AQ55" s="183" t="str">
        <f t="shared" si="36"/>
        <v>-</v>
      </c>
      <c r="AR55" s="183" t="str">
        <f t="shared" si="36"/>
        <v>-</v>
      </c>
      <c r="AS55" s="183" t="str">
        <f t="shared" si="36"/>
        <v>-</v>
      </c>
      <c r="AT55" s="183" t="str">
        <f t="shared" si="36"/>
        <v>-</v>
      </c>
      <c r="AU55" s="183" t="str">
        <f t="shared" si="36"/>
        <v>-</v>
      </c>
      <c r="AV55" s="183" t="str">
        <f t="shared" si="36"/>
        <v>-</v>
      </c>
      <c r="AW55" s="183">
        <f t="shared" si="36"/>
        <v>1</v>
      </c>
      <c r="AX55" s="183" t="str">
        <f t="shared" si="36"/>
        <v>-</v>
      </c>
      <c r="AY55" s="183" t="str">
        <f t="shared" si="36"/>
        <v>-</v>
      </c>
      <c r="AZ55" s="183" t="str">
        <f t="shared" si="36"/>
        <v>-</v>
      </c>
      <c r="BB55" s="183" t="str">
        <f t="shared" si="37"/>
        <v>-</v>
      </c>
      <c r="BC55" s="183" t="str">
        <f t="shared" si="37"/>
        <v>-</v>
      </c>
      <c r="BD55" s="183" t="str">
        <f t="shared" si="37"/>
        <v>-</v>
      </c>
      <c r="BE55" s="183" t="str">
        <f t="shared" si="37"/>
        <v>-</v>
      </c>
      <c r="BF55" s="183" t="str">
        <f t="shared" si="37"/>
        <v>-</v>
      </c>
      <c r="BG55" s="183" t="str">
        <f t="shared" si="37"/>
        <v>-</v>
      </c>
      <c r="BH55" s="183" t="str">
        <f t="shared" si="37"/>
        <v>-</v>
      </c>
      <c r="BI55" s="183" t="str">
        <f t="shared" si="37"/>
        <v>-</v>
      </c>
      <c r="BJ55" s="183" t="str">
        <f t="shared" si="37"/>
        <v>-</v>
      </c>
      <c r="BK55" s="183" t="str">
        <f t="shared" si="37"/>
        <v>-</v>
      </c>
      <c r="BL55" s="183" t="str">
        <f t="shared" si="37"/>
        <v>-</v>
      </c>
      <c r="BM55" s="183" t="str">
        <f t="shared" si="37"/>
        <v>-</v>
      </c>
      <c r="BO55" s="183" t="str">
        <f t="shared" si="38"/>
        <v>-</v>
      </c>
      <c r="BP55" s="183" t="str">
        <f t="shared" si="38"/>
        <v>-</v>
      </c>
      <c r="BQ55" s="183" t="str">
        <f t="shared" si="38"/>
        <v>-</v>
      </c>
      <c r="BR55" s="183" t="str">
        <f t="shared" si="38"/>
        <v>-</v>
      </c>
      <c r="BS55" s="183" t="str">
        <f t="shared" si="38"/>
        <v>-</v>
      </c>
      <c r="BT55" s="183" t="str">
        <f t="shared" si="38"/>
        <v>-</v>
      </c>
      <c r="BU55" s="183" t="str">
        <f t="shared" si="38"/>
        <v>-</v>
      </c>
      <c r="BV55" s="183" t="str">
        <f t="shared" si="38"/>
        <v>-</v>
      </c>
      <c r="BW55" s="183">
        <f t="shared" si="38"/>
        <v>1</v>
      </c>
      <c r="BX55" s="183" t="str">
        <f t="shared" si="38"/>
        <v>-</v>
      </c>
      <c r="BY55" s="183" t="str">
        <f t="shared" si="38"/>
        <v>-</v>
      </c>
      <c r="BZ55" s="183" t="str">
        <f t="shared" si="38"/>
        <v>-</v>
      </c>
      <c r="CB55" s="183"/>
      <c r="CC55" s="183"/>
      <c r="CD55" s="183"/>
      <c r="CE55" s="183"/>
      <c r="CF55" s="183"/>
      <c r="CG55" s="183"/>
      <c r="CH55" s="183"/>
      <c r="CI55" s="183"/>
      <c r="CJ55" s="183"/>
      <c r="CK55" s="183"/>
      <c r="CL55" s="183"/>
      <c r="CM55" s="183"/>
    </row>
    <row r="56" spans="1:91" ht="12.75">
      <c r="A56" s="1">
        <v>4</v>
      </c>
      <c r="B56" s="1" t="s">
        <v>81</v>
      </c>
      <c r="C56" s="1"/>
      <c r="D56" s="1"/>
      <c r="E56" s="1"/>
      <c r="F56" s="1"/>
      <c r="G56" s="1"/>
      <c r="H56" s="175">
        <f t="shared" si="25"/>
        <v>55.938697318007655</v>
      </c>
      <c r="I56" s="1">
        <f aca="true" t="shared" si="39" ref="I56:Z56">SUM(I57:I64)</f>
        <v>783</v>
      </c>
      <c r="J56" s="1">
        <f t="shared" si="39"/>
        <v>438</v>
      </c>
      <c r="K56" s="1">
        <f t="shared" si="39"/>
        <v>248</v>
      </c>
      <c r="L56" s="1">
        <f t="shared" si="39"/>
        <v>50</v>
      </c>
      <c r="M56" s="1">
        <f t="shared" si="39"/>
        <v>140</v>
      </c>
      <c r="N56" s="1">
        <f t="shared" si="39"/>
        <v>345</v>
      </c>
      <c r="O56" s="1">
        <f t="shared" si="39"/>
        <v>0</v>
      </c>
      <c r="P56" s="1">
        <f t="shared" si="39"/>
        <v>0</v>
      </c>
      <c r="Q56" s="1">
        <f t="shared" si="39"/>
        <v>4</v>
      </c>
      <c r="R56" s="1">
        <f t="shared" si="39"/>
        <v>0</v>
      </c>
      <c r="S56" s="1">
        <f t="shared" si="39"/>
        <v>4</v>
      </c>
      <c r="T56" s="1">
        <f t="shared" si="39"/>
        <v>0</v>
      </c>
      <c r="U56" s="1">
        <f t="shared" si="39"/>
        <v>7</v>
      </c>
      <c r="V56" s="1">
        <f t="shared" si="39"/>
        <v>10</v>
      </c>
      <c r="W56" s="1">
        <f t="shared" si="39"/>
        <v>4</v>
      </c>
      <c r="X56" s="1">
        <f t="shared" si="39"/>
        <v>3</v>
      </c>
      <c r="Y56" s="1">
        <f t="shared" si="39"/>
        <v>3</v>
      </c>
      <c r="Z56" s="1">
        <f t="shared" si="39"/>
        <v>6</v>
      </c>
      <c r="AB56" s="185">
        <f aca="true" t="shared" si="40" ref="AB56:CM56">SUM(AB57:AB64)</f>
        <v>0</v>
      </c>
      <c r="AC56" s="185">
        <f t="shared" si="40"/>
        <v>0</v>
      </c>
      <c r="AD56" s="185">
        <f t="shared" si="40"/>
        <v>1</v>
      </c>
      <c r="AE56" s="185">
        <f t="shared" si="40"/>
        <v>0</v>
      </c>
      <c r="AF56" s="185">
        <f t="shared" si="40"/>
        <v>1</v>
      </c>
      <c r="AG56" s="185">
        <f t="shared" si="40"/>
        <v>0</v>
      </c>
      <c r="AH56" s="185">
        <f t="shared" si="40"/>
        <v>2</v>
      </c>
      <c r="AI56" s="185">
        <f t="shared" si="40"/>
        <v>1</v>
      </c>
      <c r="AJ56" s="185">
        <f t="shared" si="40"/>
        <v>1</v>
      </c>
      <c r="AK56" s="185">
        <f t="shared" si="40"/>
        <v>1</v>
      </c>
      <c r="AL56" s="185">
        <f t="shared" si="40"/>
        <v>0</v>
      </c>
      <c r="AM56" s="185">
        <f t="shared" si="40"/>
        <v>0</v>
      </c>
      <c r="AO56" s="185">
        <f t="shared" si="40"/>
        <v>0</v>
      </c>
      <c r="AP56" s="185">
        <f t="shared" si="40"/>
        <v>0</v>
      </c>
      <c r="AQ56" s="185">
        <f t="shared" si="40"/>
        <v>0</v>
      </c>
      <c r="AR56" s="185">
        <f t="shared" si="40"/>
        <v>0</v>
      </c>
      <c r="AS56" s="185">
        <f t="shared" si="40"/>
        <v>0</v>
      </c>
      <c r="AT56" s="185">
        <f t="shared" si="40"/>
        <v>0</v>
      </c>
      <c r="AU56" s="185">
        <f t="shared" si="40"/>
        <v>0</v>
      </c>
      <c r="AV56" s="185">
        <f t="shared" si="40"/>
        <v>0</v>
      </c>
      <c r="AW56" s="185">
        <f t="shared" si="40"/>
        <v>0</v>
      </c>
      <c r="AX56" s="185">
        <f t="shared" si="40"/>
        <v>0</v>
      </c>
      <c r="AY56" s="185">
        <f t="shared" si="40"/>
        <v>1</v>
      </c>
      <c r="AZ56" s="185">
        <f t="shared" si="40"/>
        <v>1</v>
      </c>
      <c r="BB56" s="185">
        <f t="shared" si="40"/>
        <v>0</v>
      </c>
      <c r="BC56" s="185">
        <f t="shared" si="40"/>
        <v>0</v>
      </c>
      <c r="BD56" s="185">
        <f t="shared" si="40"/>
        <v>0</v>
      </c>
      <c r="BE56" s="185">
        <f t="shared" si="40"/>
        <v>0</v>
      </c>
      <c r="BF56" s="185">
        <f t="shared" si="40"/>
        <v>0</v>
      </c>
      <c r="BG56" s="185">
        <f t="shared" si="40"/>
        <v>0</v>
      </c>
      <c r="BH56" s="185">
        <f t="shared" si="40"/>
        <v>0</v>
      </c>
      <c r="BI56" s="185">
        <f t="shared" si="40"/>
        <v>1</v>
      </c>
      <c r="BJ56" s="185">
        <f t="shared" si="40"/>
        <v>0</v>
      </c>
      <c r="BK56" s="185">
        <f t="shared" si="40"/>
        <v>0</v>
      </c>
      <c r="BL56" s="185">
        <f t="shared" si="40"/>
        <v>0</v>
      </c>
      <c r="BM56" s="185">
        <f t="shared" si="40"/>
        <v>0</v>
      </c>
      <c r="BO56" s="185">
        <f t="shared" si="40"/>
        <v>0</v>
      </c>
      <c r="BP56" s="185">
        <f t="shared" si="40"/>
        <v>0</v>
      </c>
      <c r="BQ56" s="185">
        <f t="shared" si="40"/>
        <v>0</v>
      </c>
      <c r="BR56" s="185">
        <f t="shared" si="40"/>
        <v>0</v>
      </c>
      <c r="BS56" s="185">
        <f t="shared" si="40"/>
        <v>0</v>
      </c>
      <c r="BT56" s="185">
        <f t="shared" si="40"/>
        <v>0</v>
      </c>
      <c r="BU56" s="185">
        <f t="shared" si="40"/>
        <v>0</v>
      </c>
      <c r="BV56" s="185">
        <f t="shared" si="40"/>
        <v>0</v>
      </c>
      <c r="BW56" s="185">
        <f t="shared" si="40"/>
        <v>0</v>
      </c>
      <c r="BX56" s="185">
        <f t="shared" si="40"/>
        <v>0</v>
      </c>
      <c r="BY56" s="185">
        <f t="shared" si="40"/>
        <v>0</v>
      </c>
      <c r="BZ56" s="185">
        <f t="shared" si="40"/>
        <v>1</v>
      </c>
      <c r="CB56" s="185">
        <f t="shared" si="40"/>
        <v>0</v>
      </c>
      <c r="CC56" s="185">
        <f t="shared" si="40"/>
        <v>0</v>
      </c>
      <c r="CD56" s="185">
        <f t="shared" si="40"/>
        <v>1</v>
      </c>
      <c r="CE56" s="185">
        <f t="shared" si="40"/>
        <v>0</v>
      </c>
      <c r="CF56" s="185">
        <f t="shared" si="40"/>
        <v>3</v>
      </c>
      <c r="CG56" s="185">
        <f t="shared" si="40"/>
        <v>0</v>
      </c>
      <c r="CH56" s="185">
        <f t="shared" si="40"/>
        <v>3</v>
      </c>
      <c r="CI56" s="185">
        <f t="shared" si="40"/>
        <v>1</v>
      </c>
      <c r="CJ56" s="185">
        <f t="shared" si="40"/>
        <v>2</v>
      </c>
      <c r="CK56" s="185">
        <f t="shared" si="40"/>
        <v>2</v>
      </c>
      <c r="CL56" s="185">
        <f t="shared" si="40"/>
        <v>0</v>
      </c>
      <c r="CM56" s="185">
        <f t="shared" si="40"/>
        <v>0</v>
      </c>
    </row>
    <row r="57" spans="1:91" ht="12.75">
      <c r="A57" s="56" t="s">
        <v>82</v>
      </c>
      <c r="B57" s="2" t="s">
        <v>224</v>
      </c>
      <c r="C57" s="172"/>
      <c r="D57" s="172">
        <v>11</v>
      </c>
      <c r="E57" s="172"/>
      <c r="F57" s="172"/>
      <c r="G57" s="172"/>
      <c r="H57" s="176">
        <f t="shared" si="25"/>
        <v>44.44444444444444</v>
      </c>
      <c r="I57" s="2">
        <f aca="true" t="shared" si="41" ref="I57:I64">J57+N57</f>
        <v>54</v>
      </c>
      <c r="J57" s="2">
        <f aca="true" t="shared" si="42" ref="J57:J64">O57*O$6+P57*P$6+Q57*Q$6+R57*R$6+S57*S$6+T57*T$6+U57*U$6+V57*V$6+W57*W$6+X57*X$6+Y57*Y$6+Z57*Z$6</f>
        <v>24</v>
      </c>
      <c r="K57" s="2">
        <v>12</v>
      </c>
      <c r="L57" s="2">
        <v>12</v>
      </c>
      <c r="M57" s="2"/>
      <c r="N57" s="2">
        <v>30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  <c r="Z57" s="2"/>
      <c r="AB57" s="184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84" t="str">
        <f t="shared" si="43"/>
        <v>-</v>
      </c>
      <c r="AD57" s="184" t="str">
        <f t="shared" si="43"/>
        <v>-</v>
      </c>
      <c r="AE57" s="184" t="str">
        <f t="shared" si="43"/>
        <v>-</v>
      </c>
      <c r="AF57" s="184" t="str">
        <f t="shared" si="43"/>
        <v>-</v>
      </c>
      <c r="AG57" s="184" t="str">
        <f t="shared" si="43"/>
        <v>-</v>
      </c>
      <c r="AH57" s="184" t="str">
        <f t="shared" si="43"/>
        <v>-</v>
      </c>
      <c r="AI57" s="184" t="str">
        <f t="shared" si="43"/>
        <v>-</v>
      </c>
      <c r="AJ57" s="184" t="str">
        <f t="shared" si="43"/>
        <v>-</v>
      </c>
      <c r="AK57" s="184" t="str">
        <f t="shared" si="43"/>
        <v>-</v>
      </c>
      <c r="AL57" s="184" t="str">
        <f t="shared" si="43"/>
        <v>-</v>
      </c>
      <c r="AM57" s="184" t="str">
        <f t="shared" si="43"/>
        <v>-</v>
      </c>
      <c r="AO57" s="183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83" t="str">
        <f t="shared" si="44"/>
        <v>-</v>
      </c>
      <c r="AQ57" s="183" t="str">
        <f t="shared" si="44"/>
        <v>-</v>
      </c>
      <c r="AR57" s="183" t="str">
        <f t="shared" si="44"/>
        <v>-</v>
      </c>
      <c r="AS57" s="183" t="str">
        <f t="shared" si="44"/>
        <v>-</v>
      </c>
      <c r="AT57" s="183" t="str">
        <f t="shared" si="44"/>
        <v>-</v>
      </c>
      <c r="AU57" s="183" t="str">
        <f t="shared" si="44"/>
        <v>-</v>
      </c>
      <c r="AV57" s="183" t="str">
        <f t="shared" si="44"/>
        <v>-</v>
      </c>
      <c r="AW57" s="183" t="str">
        <f t="shared" si="44"/>
        <v>-</v>
      </c>
      <c r="AX57" s="183" t="str">
        <f t="shared" si="44"/>
        <v>-</v>
      </c>
      <c r="AY57" s="183">
        <f t="shared" si="44"/>
        <v>1</v>
      </c>
      <c r="AZ57" s="183" t="str">
        <f t="shared" si="44"/>
        <v>-</v>
      </c>
      <c r="BB57" s="183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83" t="str">
        <f t="shared" si="45"/>
        <v>-</v>
      </c>
      <c r="BD57" s="183" t="str">
        <f t="shared" si="45"/>
        <v>-</v>
      </c>
      <c r="BE57" s="183" t="str">
        <f t="shared" si="45"/>
        <v>-</v>
      </c>
      <c r="BF57" s="183" t="str">
        <f t="shared" si="45"/>
        <v>-</v>
      </c>
      <c r="BG57" s="183" t="str">
        <f t="shared" si="45"/>
        <v>-</v>
      </c>
      <c r="BH57" s="183" t="str">
        <f t="shared" si="45"/>
        <v>-</v>
      </c>
      <c r="BI57" s="183" t="str">
        <f t="shared" si="45"/>
        <v>-</v>
      </c>
      <c r="BJ57" s="183" t="str">
        <f t="shared" si="45"/>
        <v>-</v>
      </c>
      <c r="BK57" s="183" t="str">
        <f t="shared" si="45"/>
        <v>-</v>
      </c>
      <c r="BL57" s="183" t="str">
        <f t="shared" si="45"/>
        <v>-</v>
      </c>
      <c r="BM57" s="183" t="str">
        <f t="shared" si="45"/>
        <v>-</v>
      </c>
      <c r="BO57" s="183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83" t="str">
        <f t="shared" si="46"/>
        <v>-</v>
      </c>
      <c r="BQ57" s="183" t="str">
        <f t="shared" si="46"/>
        <v>-</v>
      </c>
      <c r="BR57" s="183" t="str">
        <f t="shared" si="46"/>
        <v>-</v>
      </c>
      <c r="BS57" s="183" t="str">
        <f t="shared" si="46"/>
        <v>-</v>
      </c>
      <c r="BT57" s="183" t="str">
        <f t="shared" si="46"/>
        <v>-</v>
      </c>
      <c r="BU57" s="183" t="str">
        <f t="shared" si="46"/>
        <v>-</v>
      </c>
      <c r="BV57" s="183" t="str">
        <f t="shared" si="46"/>
        <v>-</v>
      </c>
      <c r="BW57" s="183" t="str">
        <f t="shared" si="46"/>
        <v>-</v>
      </c>
      <c r="BX57" s="183" t="str">
        <f t="shared" si="46"/>
        <v>-</v>
      </c>
      <c r="BY57" s="183" t="str">
        <f t="shared" si="46"/>
        <v>-</v>
      </c>
      <c r="BZ57" s="183" t="str">
        <f t="shared" si="46"/>
        <v>-</v>
      </c>
      <c r="CB57" s="183"/>
      <c r="CC57" s="183"/>
      <c r="CD57" s="183"/>
      <c r="CE57" s="183"/>
      <c r="CF57" s="183"/>
      <c r="CG57" s="183"/>
      <c r="CH57" s="183"/>
      <c r="CI57" s="183"/>
      <c r="CJ57" s="183"/>
      <c r="CK57" s="183"/>
      <c r="CL57" s="183"/>
      <c r="CM57" s="183"/>
    </row>
    <row r="58" spans="1:91" ht="12.75">
      <c r="A58" s="56" t="s">
        <v>83</v>
      </c>
      <c r="B58" s="2" t="s">
        <v>84</v>
      </c>
      <c r="C58" s="172">
        <v>7</v>
      </c>
      <c r="D58" s="172"/>
      <c r="E58" s="172"/>
      <c r="F58" s="172"/>
      <c r="G58" s="190" t="s">
        <v>255</v>
      </c>
      <c r="H58" s="176">
        <f t="shared" si="25"/>
        <v>51.85185185185185</v>
      </c>
      <c r="I58" s="2">
        <f t="shared" si="41"/>
        <v>135</v>
      </c>
      <c r="J58" s="2">
        <f t="shared" si="42"/>
        <v>70</v>
      </c>
      <c r="K58" s="2">
        <v>30</v>
      </c>
      <c r="L58" s="2">
        <v>14</v>
      </c>
      <c r="M58" s="2">
        <v>26</v>
      </c>
      <c r="N58" s="2">
        <v>65</v>
      </c>
      <c r="O58" s="2"/>
      <c r="P58" s="2"/>
      <c r="Q58" s="2"/>
      <c r="R58" s="2"/>
      <c r="S58" s="2"/>
      <c r="T58" s="2"/>
      <c r="U58" s="2">
        <v>5</v>
      </c>
      <c r="V58" s="2"/>
      <c r="W58" s="2"/>
      <c r="X58" s="2"/>
      <c r="Y58" s="2"/>
      <c r="Z58" s="2"/>
      <c r="AB58" s="184" t="str">
        <f t="shared" si="43"/>
        <v>-</v>
      </c>
      <c r="AC58" s="184" t="str">
        <f t="shared" si="43"/>
        <v>-</v>
      </c>
      <c r="AD58" s="184" t="str">
        <f t="shared" si="43"/>
        <v>-</v>
      </c>
      <c r="AE58" s="184" t="str">
        <f t="shared" si="43"/>
        <v>-</v>
      </c>
      <c r="AF58" s="184" t="str">
        <f t="shared" si="43"/>
        <v>-</v>
      </c>
      <c r="AG58" s="184" t="str">
        <f t="shared" si="43"/>
        <v>-</v>
      </c>
      <c r="AH58" s="184">
        <f t="shared" si="43"/>
        <v>1</v>
      </c>
      <c r="AI58" s="184" t="str">
        <f t="shared" si="43"/>
        <v>-</v>
      </c>
      <c r="AJ58" s="184" t="str">
        <f t="shared" si="43"/>
        <v>-</v>
      </c>
      <c r="AK58" s="184" t="str">
        <f t="shared" si="43"/>
        <v>-</v>
      </c>
      <c r="AL58" s="184" t="str">
        <f t="shared" si="43"/>
        <v>-</v>
      </c>
      <c r="AM58" s="184" t="str">
        <f t="shared" si="43"/>
        <v>-</v>
      </c>
      <c r="AO58" s="183" t="str">
        <f t="shared" si="44"/>
        <v>-</v>
      </c>
      <c r="AP58" s="183" t="str">
        <f t="shared" si="44"/>
        <v>-</v>
      </c>
      <c r="AQ58" s="183" t="str">
        <f t="shared" si="44"/>
        <v>-</v>
      </c>
      <c r="AR58" s="183" t="str">
        <f t="shared" si="44"/>
        <v>-</v>
      </c>
      <c r="AS58" s="183" t="str">
        <f t="shared" si="44"/>
        <v>-</v>
      </c>
      <c r="AT58" s="183" t="str">
        <f t="shared" si="44"/>
        <v>-</v>
      </c>
      <c r="AU58" s="183" t="str">
        <f t="shared" si="44"/>
        <v>-</v>
      </c>
      <c r="AV58" s="183" t="str">
        <f t="shared" si="44"/>
        <v>-</v>
      </c>
      <c r="AW58" s="183" t="str">
        <f t="shared" si="44"/>
        <v>-</v>
      </c>
      <c r="AX58" s="183" t="str">
        <f t="shared" si="44"/>
        <v>-</v>
      </c>
      <c r="AY58" s="183" t="str">
        <f t="shared" si="44"/>
        <v>-</v>
      </c>
      <c r="AZ58" s="183" t="str">
        <f t="shared" si="44"/>
        <v>-</v>
      </c>
      <c r="BB58" s="183" t="str">
        <f t="shared" si="45"/>
        <v>-</v>
      </c>
      <c r="BC58" s="183" t="str">
        <f t="shared" si="45"/>
        <v>-</v>
      </c>
      <c r="BD58" s="183" t="str">
        <f t="shared" si="45"/>
        <v>-</v>
      </c>
      <c r="BE58" s="183" t="str">
        <f t="shared" si="45"/>
        <v>-</v>
      </c>
      <c r="BF58" s="183" t="str">
        <f t="shared" si="45"/>
        <v>-</v>
      </c>
      <c r="BG58" s="183" t="str">
        <f t="shared" si="45"/>
        <v>-</v>
      </c>
      <c r="BH58" s="183" t="str">
        <f t="shared" si="45"/>
        <v>-</v>
      </c>
      <c r="BI58" s="183" t="str">
        <f t="shared" si="45"/>
        <v>-</v>
      </c>
      <c r="BJ58" s="183" t="str">
        <f t="shared" si="45"/>
        <v>-</v>
      </c>
      <c r="BK58" s="183" t="str">
        <f t="shared" si="45"/>
        <v>-</v>
      </c>
      <c r="BL58" s="183" t="str">
        <f t="shared" si="45"/>
        <v>-</v>
      </c>
      <c r="BM58" s="183" t="str">
        <f t="shared" si="45"/>
        <v>-</v>
      </c>
      <c r="BO58" s="183" t="str">
        <f t="shared" si="46"/>
        <v>-</v>
      </c>
      <c r="BP58" s="183" t="str">
        <f t="shared" si="46"/>
        <v>-</v>
      </c>
      <c r="BQ58" s="183" t="str">
        <f t="shared" si="46"/>
        <v>-</v>
      </c>
      <c r="BR58" s="183" t="str">
        <f t="shared" si="46"/>
        <v>-</v>
      </c>
      <c r="BS58" s="183" t="str">
        <f t="shared" si="46"/>
        <v>-</v>
      </c>
      <c r="BT58" s="183" t="str">
        <f t="shared" si="46"/>
        <v>-</v>
      </c>
      <c r="BU58" s="183" t="str">
        <f t="shared" si="46"/>
        <v>-</v>
      </c>
      <c r="BV58" s="183" t="str">
        <f t="shared" si="46"/>
        <v>-</v>
      </c>
      <c r="BW58" s="183" t="str">
        <f t="shared" si="46"/>
        <v>-</v>
      </c>
      <c r="BX58" s="183" t="str">
        <f t="shared" si="46"/>
        <v>-</v>
      </c>
      <c r="BY58" s="183" t="str">
        <f t="shared" si="46"/>
        <v>-</v>
      </c>
      <c r="BZ58" s="183" t="str">
        <f t="shared" si="46"/>
        <v>-</v>
      </c>
      <c r="CB58" s="183"/>
      <c r="CC58" s="183"/>
      <c r="CD58" s="183"/>
      <c r="CE58" s="183"/>
      <c r="CF58" s="183"/>
      <c r="CG58" s="183"/>
      <c r="CH58" s="183">
        <v>3</v>
      </c>
      <c r="CI58" s="183"/>
      <c r="CJ58" s="183"/>
      <c r="CK58" s="183"/>
      <c r="CL58" s="183"/>
      <c r="CM58" s="183"/>
    </row>
    <row r="59" spans="1:91" ht="12.75">
      <c r="A59" s="56" t="s">
        <v>85</v>
      </c>
      <c r="B59" s="2" t="s">
        <v>86</v>
      </c>
      <c r="C59" s="172">
        <v>5</v>
      </c>
      <c r="D59" s="172"/>
      <c r="E59" s="172"/>
      <c r="F59" s="172"/>
      <c r="G59" s="190" t="s">
        <v>235</v>
      </c>
      <c r="H59" s="176">
        <f t="shared" si="25"/>
        <v>39.50617283950617</v>
      </c>
      <c r="I59" s="2">
        <f t="shared" si="41"/>
        <v>81</v>
      </c>
      <c r="J59" s="2">
        <f t="shared" si="42"/>
        <v>32</v>
      </c>
      <c r="K59" s="2">
        <v>18</v>
      </c>
      <c r="L59" s="2"/>
      <c r="M59" s="2">
        <v>14</v>
      </c>
      <c r="N59" s="2">
        <v>49</v>
      </c>
      <c r="O59" s="2"/>
      <c r="P59" s="2"/>
      <c r="Q59" s="2"/>
      <c r="R59" s="2"/>
      <c r="S59" s="2">
        <v>4</v>
      </c>
      <c r="T59" s="2"/>
      <c r="U59" s="2"/>
      <c r="V59" s="2"/>
      <c r="W59" s="2"/>
      <c r="X59" s="2"/>
      <c r="Y59" s="2"/>
      <c r="Z59" s="2"/>
      <c r="AB59" s="184" t="str">
        <f t="shared" si="43"/>
        <v>-</v>
      </c>
      <c r="AC59" s="184" t="str">
        <f t="shared" si="43"/>
        <v>-</v>
      </c>
      <c r="AD59" s="184" t="str">
        <f t="shared" si="43"/>
        <v>-</v>
      </c>
      <c r="AE59" s="184" t="str">
        <f t="shared" si="43"/>
        <v>-</v>
      </c>
      <c r="AF59" s="184">
        <f t="shared" si="43"/>
        <v>1</v>
      </c>
      <c r="AG59" s="184" t="str">
        <f t="shared" si="43"/>
        <v>-</v>
      </c>
      <c r="AH59" s="184" t="str">
        <f t="shared" si="43"/>
        <v>-</v>
      </c>
      <c r="AI59" s="184" t="str">
        <f t="shared" si="43"/>
        <v>-</v>
      </c>
      <c r="AJ59" s="184" t="str">
        <f t="shared" si="43"/>
        <v>-</v>
      </c>
      <c r="AK59" s="184" t="str">
        <f t="shared" si="43"/>
        <v>-</v>
      </c>
      <c r="AL59" s="184" t="str">
        <f t="shared" si="43"/>
        <v>-</v>
      </c>
      <c r="AM59" s="184" t="str">
        <f t="shared" si="43"/>
        <v>-</v>
      </c>
      <c r="AO59" s="183" t="str">
        <f t="shared" si="44"/>
        <v>-</v>
      </c>
      <c r="AP59" s="183" t="str">
        <f t="shared" si="44"/>
        <v>-</v>
      </c>
      <c r="AQ59" s="183" t="str">
        <f t="shared" si="44"/>
        <v>-</v>
      </c>
      <c r="AR59" s="183" t="str">
        <f t="shared" si="44"/>
        <v>-</v>
      </c>
      <c r="AS59" s="183" t="str">
        <f t="shared" si="44"/>
        <v>-</v>
      </c>
      <c r="AT59" s="183" t="str">
        <f t="shared" si="44"/>
        <v>-</v>
      </c>
      <c r="AU59" s="183" t="str">
        <f t="shared" si="44"/>
        <v>-</v>
      </c>
      <c r="AV59" s="183" t="str">
        <f t="shared" si="44"/>
        <v>-</v>
      </c>
      <c r="AW59" s="183" t="str">
        <f t="shared" si="44"/>
        <v>-</v>
      </c>
      <c r="AX59" s="183" t="str">
        <f t="shared" si="44"/>
        <v>-</v>
      </c>
      <c r="AY59" s="183" t="str">
        <f t="shared" si="44"/>
        <v>-</v>
      </c>
      <c r="AZ59" s="183" t="str">
        <f t="shared" si="44"/>
        <v>-</v>
      </c>
      <c r="BB59" s="183" t="str">
        <f t="shared" si="45"/>
        <v>-</v>
      </c>
      <c r="BC59" s="183" t="str">
        <f t="shared" si="45"/>
        <v>-</v>
      </c>
      <c r="BD59" s="183" t="str">
        <f t="shared" si="45"/>
        <v>-</v>
      </c>
      <c r="BE59" s="183" t="str">
        <f t="shared" si="45"/>
        <v>-</v>
      </c>
      <c r="BF59" s="183" t="str">
        <f t="shared" si="45"/>
        <v>-</v>
      </c>
      <c r="BG59" s="183" t="str">
        <f t="shared" si="45"/>
        <v>-</v>
      </c>
      <c r="BH59" s="183" t="str">
        <f t="shared" si="45"/>
        <v>-</v>
      </c>
      <c r="BI59" s="183" t="str">
        <f t="shared" si="45"/>
        <v>-</v>
      </c>
      <c r="BJ59" s="183" t="str">
        <f t="shared" si="45"/>
        <v>-</v>
      </c>
      <c r="BK59" s="183" t="str">
        <f t="shared" si="45"/>
        <v>-</v>
      </c>
      <c r="BL59" s="183" t="str">
        <f t="shared" si="45"/>
        <v>-</v>
      </c>
      <c r="BM59" s="183" t="str">
        <f t="shared" si="45"/>
        <v>-</v>
      </c>
      <c r="BO59" s="183" t="str">
        <f t="shared" si="46"/>
        <v>-</v>
      </c>
      <c r="BP59" s="183" t="str">
        <f t="shared" si="46"/>
        <v>-</v>
      </c>
      <c r="BQ59" s="183" t="str">
        <f t="shared" si="46"/>
        <v>-</v>
      </c>
      <c r="BR59" s="183" t="str">
        <f t="shared" si="46"/>
        <v>-</v>
      </c>
      <c r="BS59" s="183" t="str">
        <f t="shared" si="46"/>
        <v>-</v>
      </c>
      <c r="BT59" s="183" t="str">
        <f t="shared" si="46"/>
        <v>-</v>
      </c>
      <c r="BU59" s="183" t="str">
        <f t="shared" si="46"/>
        <v>-</v>
      </c>
      <c r="BV59" s="183" t="str">
        <f t="shared" si="46"/>
        <v>-</v>
      </c>
      <c r="BW59" s="183" t="str">
        <f t="shared" si="46"/>
        <v>-</v>
      </c>
      <c r="BX59" s="183" t="str">
        <f t="shared" si="46"/>
        <v>-</v>
      </c>
      <c r="BY59" s="183" t="str">
        <f t="shared" si="46"/>
        <v>-</v>
      </c>
      <c r="BZ59" s="183" t="str">
        <f t="shared" si="46"/>
        <v>-</v>
      </c>
      <c r="CB59" s="183"/>
      <c r="CC59" s="183"/>
      <c r="CD59" s="183"/>
      <c r="CE59" s="183"/>
      <c r="CF59" s="183">
        <v>3</v>
      </c>
      <c r="CG59" s="183"/>
      <c r="CH59" s="183"/>
      <c r="CI59" s="183"/>
      <c r="CJ59" s="183"/>
      <c r="CK59" s="183"/>
      <c r="CL59" s="183"/>
      <c r="CM59" s="183"/>
    </row>
    <row r="60" spans="1:91" ht="12.75">
      <c r="A60" s="56" t="s">
        <v>87</v>
      </c>
      <c r="B60" s="2" t="s">
        <v>88</v>
      </c>
      <c r="C60" s="189">
        <v>10.9</v>
      </c>
      <c r="D60" s="172"/>
      <c r="E60" s="172"/>
      <c r="F60" s="172"/>
      <c r="G60" s="190" t="s">
        <v>256</v>
      </c>
      <c r="H60" s="176">
        <f t="shared" si="25"/>
        <v>64.55026455026454</v>
      </c>
      <c r="I60" s="2">
        <f t="shared" si="41"/>
        <v>189</v>
      </c>
      <c r="J60" s="2">
        <f t="shared" si="42"/>
        <v>122</v>
      </c>
      <c r="K60" s="2">
        <v>72</v>
      </c>
      <c r="L60" s="2"/>
      <c r="M60" s="2">
        <v>50</v>
      </c>
      <c r="N60" s="2">
        <v>67</v>
      </c>
      <c r="O60" s="2"/>
      <c r="P60" s="2"/>
      <c r="Q60" s="2"/>
      <c r="R60" s="2"/>
      <c r="S60" s="2"/>
      <c r="T60" s="2"/>
      <c r="U60" s="2"/>
      <c r="V60" s="2">
        <v>4</v>
      </c>
      <c r="W60" s="2">
        <v>4</v>
      </c>
      <c r="X60" s="2">
        <v>3</v>
      </c>
      <c r="Y60" s="2"/>
      <c r="Z60" s="2"/>
      <c r="AB60" s="184" t="str">
        <f t="shared" si="43"/>
        <v>-</v>
      </c>
      <c r="AC60" s="184" t="str">
        <f t="shared" si="43"/>
        <v>-</v>
      </c>
      <c r="AD60" s="184" t="str">
        <f t="shared" si="43"/>
        <v>-</v>
      </c>
      <c r="AE60" s="184" t="str">
        <f t="shared" si="43"/>
        <v>-</v>
      </c>
      <c r="AF60" s="184" t="str">
        <f t="shared" si="43"/>
        <v>-</v>
      </c>
      <c r="AG60" s="184" t="str">
        <f t="shared" si="43"/>
        <v>-</v>
      </c>
      <c r="AH60" s="184" t="str">
        <f t="shared" si="43"/>
        <v>-</v>
      </c>
      <c r="AI60" s="184" t="str">
        <f t="shared" si="43"/>
        <v>-</v>
      </c>
      <c r="AJ60" s="184">
        <f t="shared" si="43"/>
        <v>1</v>
      </c>
      <c r="AK60" s="184">
        <f t="shared" si="43"/>
        <v>1</v>
      </c>
      <c r="AL60" s="184" t="str">
        <f t="shared" si="43"/>
        <v>-</v>
      </c>
      <c r="AM60" s="184" t="str">
        <f t="shared" si="43"/>
        <v>-</v>
      </c>
      <c r="AO60" s="183" t="str">
        <f t="shared" si="44"/>
        <v>-</v>
      </c>
      <c r="AP60" s="183" t="str">
        <f t="shared" si="44"/>
        <v>-</v>
      </c>
      <c r="AQ60" s="183" t="str">
        <f t="shared" si="44"/>
        <v>-</v>
      </c>
      <c r="AR60" s="183" t="str">
        <f t="shared" si="44"/>
        <v>-</v>
      </c>
      <c r="AS60" s="183" t="str">
        <f t="shared" si="44"/>
        <v>-</v>
      </c>
      <c r="AT60" s="183" t="str">
        <f t="shared" si="44"/>
        <v>-</v>
      </c>
      <c r="AU60" s="183" t="str">
        <f t="shared" si="44"/>
        <v>-</v>
      </c>
      <c r="AV60" s="183" t="str">
        <f t="shared" si="44"/>
        <v>-</v>
      </c>
      <c r="AW60" s="183" t="str">
        <f t="shared" si="44"/>
        <v>-</v>
      </c>
      <c r="AX60" s="183" t="str">
        <f t="shared" si="44"/>
        <v>-</v>
      </c>
      <c r="AY60" s="183" t="str">
        <f t="shared" si="44"/>
        <v>-</v>
      </c>
      <c r="AZ60" s="183" t="str">
        <f t="shared" si="44"/>
        <v>-</v>
      </c>
      <c r="BB60" s="183" t="str">
        <f t="shared" si="45"/>
        <v>-</v>
      </c>
      <c r="BC60" s="183" t="str">
        <f t="shared" si="45"/>
        <v>-</v>
      </c>
      <c r="BD60" s="183" t="str">
        <f t="shared" si="45"/>
        <v>-</v>
      </c>
      <c r="BE60" s="183" t="str">
        <f t="shared" si="45"/>
        <v>-</v>
      </c>
      <c r="BF60" s="183" t="str">
        <f t="shared" si="45"/>
        <v>-</v>
      </c>
      <c r="BG60" s="183" t="str">
        <f t="shared" si="45"/>
        <v>-</v>
      </c>
      <c r="BH60" s="183" t="str">
        <f t="shared" si="45"/>
        <v>-</v>
      </c>
      <c r="BI60" s="183" t="str">
        <f t="shared" si="45"/>
        <v>-</v>
      </c>
      <c r="BJ60" s="183" t="str">
        <f t="shared" si="45"/>
        <v>-</v>
      </c>
      <c r="BK60" s="183" t="str">
        <f t="shared" si="45"/>
        <v>-</v>
      </c>
      <c r="BL60" s="183" t="str">
        <f t="shared" si="45"/>
        <v>-</v>
      </c>
      <c r="BM60" s="183" t="str">
        <f t="shared" si="45"/>
        <v>-</v>
      </c>
      <c r="BO60" s="183" t="str">
        <f t="shared" si="46"/>
        <v>-</v>
      </c>
      <c r="BP60" s="183" t="str">
        <f t="shared" si="46"/>
        <v>-</v>
      </c>
      <c r="BQ60" s="183" t="str">
        <f t="shared" si="46"/>
        <v>-</v>
      </c>
      <c r="BR60" s="183" t="str">
        <f t="shared" si="46"/>
        <v>-</v>
      </c>
      <c r="BS60" s="183" t="str">
        <f t="shared" si="46"/>
        <v>-</v>
      </c>
      <c r="BT60" s="183" t="str">
        <f t="shared" si="46"/>
        <v>-</v>
      </c>
      <c r="BU60" s="183" t="str">
        <f t="shared" si="46"/>
        <v>-</v>
      </c>
      <c r="BV60" s="183" t="str">
        <f t="shared" si="46"/>
        <v>-</v>
      </c>
      <c r="BW60" s="183" t="str">
        <f t="shared" si="46"/>
        <v>-</v>
      </c>
      <c r="BX60" s="183" t="str">
        <f t="shared" si="46"/>
        <v>-</v>
      </c>
      <c r="BY60" s="183" t="str">
        <f t="shared" si="46"/>
        <v>-</v>
      </c>
      <c r="BZ60" s="183" t="str">
        <f t="shared" si="46"/>
        <v>-</v>
      </c>
      <c r="CB60" s="183"/>
      <c r="CC60" s="183"/>
      <c r="CD60" s="183"/>
      <c r="CE60" s="183"/>
      <c r="CF60" s="183"/>
      <c r="CG60" s="183"/>
      <c r="CH60" s="183"/>
      <c r="CI60" s="183">
        <v>1</v>
      </c>
      <c r="CJ60" s="183">
        <v>2</v>
      </c>
      <c r="CK60" s="183">
        <v>2</v>
      </c>
      <c r="CL60" s="183"/>
      <c r="CM60" s="183"/>
    </row>
    <row r="61" spans="1:91" ht="12.75">
      <c r="A61" s="56" t="s">
        <v>89</v>
      </c>
      <c r="B61" s="2" t="s">
        <v>90</v>
      </c>
      <c r="C61" s="172"/>
      <c r="D61" s="189">
        <v>12</v>
      </c>
      <c r="E61" s="172"/>
      <c r="F61" s="172">
        <v>12</v>
      </c>
      <c r="G61" s="172"/>
      <c r="H61" s="176">
        <f t="shared" si="25"/>
        <v>61.111111111111114</v>
      </c>
      <c r="I61" s="2">
        <f t="shared" si="41"/>
        <v>108</v>
      </c>
      <c r="J61" s="2">
        <f t="shared" si="42"/>
        <v>66</v>
      </c>
      <c r="K61" s="2">
        <v>46</v>
      </c>
      <c r="L61" s="2"/>
      <c r="M61" s="2">
        <v>20</v>
      </c>
      <c r="N61" s="2">
        <v>42</v>
      </c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>
        <v>6</v>
      </c>
      <c r="AB61" s="184" t="str">
        <f t="shared" si="43"/>
        <v>-</v>
      </c>
      <c r="AC61" s="184" t="str">
        <f t="shared" si="43"/>
        <v>-</v>
      </c>
      <c r="AD61" s="184" t="str">
        <f t="shared" si="43"/>
        <v>-</v>
      </c>
      <c r="AE61" s="184" t="str">
        <f t="shared" si="43"/>
        <v>-</v>
      </c>
      <c r="AF61" s="184" t="str">
        <f t="shared" si="43"/>
        <v>-</v>
      </c>
      <c r="AG61" s="184" t="str">
        <f t="shared" si="43"/>
        <v>-</v>
      </c>
      <c r="AH61" s="184" t="str">
        <f t="shared" si="43"/>
        <v>-</v>
      </c>
      <c r="AI61" s="184" t="str">
        <f t="shared" si="43"/>
        <v>-</v>
      </c>
      <c r="AJ61" s="184" t="str">
        <f t="shared" si="43"/>
        <v>-</v>
      </c>
      <c r="AK61" s="184" t="str">
        <f t="shared" si="43"/>
        <v>-</v>
      </c>
      <c r="AL61" s="184" t="str">
        <f t="shared" si="43"/>
        <v>-</v>
      </c>
      <c r="AM61" s="184" t="str">
        <f t="shared" si="43"/>
        <v>-</v>
      </c>
      <c r="AO61" s="183" t="str">
        <f t="shared" si="44"/>
        <v>-</v>
      </c>
      <c r="AP61" s="183" t="str">
        <f t="shared" si="44"/>
        <v>-</v>
      </c>
      <c r="AQ61" s="183" t="str">
        <f t="shared" si="44"/>
        <v>-</v>
      </c>
      <c r="AR61" s="183" t="str">
        <f t="shared" si="44"/>
        <v>-</v>
      </c>
      <c r="AS61" s="183" t="str">
        <f t="shared" si="44"/>
        <v>-</v>
      </c>
      <c r="AT61" s="183" t="str">
        <f t="shared" si="44"/>
        <v>-</v>
      </c>
      <c r="AU61" s="183" t="str">
        <f t="shared" si="44"/>
        <v>-</v>
      </c>
      <c r="AV61" s="183" t="str">
        <f t="shared" si="44"/>
        <v>-</v>
      </c>
      <c r="AW61" s="183" t="str">
        <f t="shared" si="44"/>
        <v>-</v>
      </c>
      <c r="AX61" s="183" t="str">
        <f t="shared" si="44"/>
        <v>-</v>
      </c>
      <c r="AY61" s="183" t="str">
        <f t="shared" si="44"/>
        <v>-</v>
      </c>
      <c r="AZ61" s="183">
        <f t="shared" si="44"/>
        <v>1</v>
      </c>
      <c r="BB61" s="183" t="str">
        <f t="shared" si="45"/>
        <v>-</v>
      </c>
      <c r="BC61" s="183" t="str">
        <f t="shared" si="45"/>
        <v>-</v>
      </c>
      <c r="BD61" s="183" t="str">
        <f t="shared" si="45"/>
        <v>-</v>
      </c>
      <c r="BE61" s="183" t="str">
        <f t="shared" si="45"/>
        <v>-</v>
      </c>
      <c r="BF61" s="183" t="str">
        <f t="shared" si="45"/>
        <v>-</v>
      </c>
      <c r="BG61" s="183" t="str">
        <f t="shared" si="45"/>
        <v>-</v>
      </c>
      <c r="BH61" s="183" t="str">
        <f t="shared" si="45"/>
        <v>-</v>
      </c>
      <c r="BI61" s="183" t="str">
        <f t="shared" si="45"/>
        <v>-</v>
      </c>
      <c r="BJ61" s="183" t="str">
        <f t="shared" si="45"/>
        <v>-</v>
      </c>
      <c r="BK61" s="183" t="str">
        <f t="shared" si="45"/>
        <v>-</v>
      </c>
      <c r="BL61" s="183" t="str">
        <f t="shared" si="45"/>
        <v>-</v>
      </c>
      <c r="BM61" s="183" t="str">
        <f t="shared" si="45"/>
        <v>-</v>
      </c>
      <c r="BO61" s="183" t="str">
        <f t="shared" si="46"/>
        <v>-</v>
      </c>
      <c r="BP61" s="183" t="str">
        <f t="shared" si="46"/>
        <v>-</v>
      </c>
      <c r="BQ61" s="183" t="str">
        <f t="shared" si="46"/>
        <v>-</v>
      </c>
      <c r="BR61" s="183" t="str">
        <f t="shared" si="46"/>
        <v>-</v>
      </c>
      <c r="BS61" s="183" t="str">
        <f t="shared" si="46"/>
        <v>-</v>
      </c>
      <c r="BT61" s="183" t="str">
        <f t="shared" si="46"/>
        <v>-</v>
      </c>
      <c r="BU61" s="183" t="str">
        <f t="shared" si="46"/>
        <v>-</v>
      </c>
      <c r="BV61" s="183" t="str">
        <f t="shared" si="46"/>
        <v>-</v>
      </c>
      <c r="BW61" s="183" t="str">
        <f t="shared" si="46"/>
        <v>-</v>
      </c>
      <c r="BX61" s="183" t="str">
        <f t="shared" si="46"/>
        <v>-</v>
      </c>
      <c r="BY61" s="183" t="str">
        <f t="shared" si="46"/>
        <v>-</v>
      </c>
      <c r="BZ61" s="183">
        <f t="shared" si="46"/>
        <v>1</v>
      </c>
      <c r="CB61" s="183"/>
      <c r="CC61" s="183"/>
      <c r="CD61" s="183"/>
      <c r="CE61" s="183"/>
      <c r="CF61" s="183"/>
      <c r="CG61" s="183"/>
      <c r="CH61" s="183"/>
      <c r="CI61" s="183"/>
      <c r="CJ61" s="183"/>
      <c r="CK61" s="183"/>
      <c r="CL61" s="183"/>
      <c r="CM61" s="183"/>
    </row>
    <row r="62" spans="1:91" ht="12.75">
      <c r="A62" s="56" t="s">
        <v>91</v>
      </c>
      <c r="B62" s="2" t="s">
        <v>92</v>
      </c>
      <c r="C62" s="172">
        <v>7</v>
      </c>
      <c r="D62" s="172"/>
      <c r="E62" s="172"/>
      <c r="F62" s="172"/>
      <c r="G62" s="172"/>
      <c r="H62" s="176">
        <f t="shared" si="25"/>
        <v>51.85185185185185</v>
      </c>
      <c r="I62" s="2">
        <f t="shared" si="41"/>
        <v>54</v>
      </c>
      <c r="J62" s="2">
        <f t="shared" si="42"/>
        <v>28</v>
      </c>
      <c r="K62" s="2">
        <v>16</v>
      </c>
      <c r="L62" s="2">
        <v>12</v>
      </c>
      <c r="M62" s="2"/>
      <c r="N62" s="2">
        <v>26</v>
      </c>
      <c r="O62" s="2"/>
      <c r="P62" s="2"/>
      <c r="Q62" s="2"/>
      <c r="R62" s="2"/>
      <c r="S62" s="2"/>
      <c r="T62" s="2"/>
      <c r="U62" s="2">
        <v>2</v>
      </c>
      <c r="V62" s="2"/>
      <c r="W62" s="2"/>
      <c r="X62" s="2"/>
      <c r="Y62" s="2"/>
      <c r="Z62" s="2"/>
      <c r="AB62" s="184" t="str">
        <f t="shared" si="43"/>
        <v>-</v>
      </c>
      <c r="AC62" s="184" t="str">
        <f t="shared" si="43"/>
        <v>-</v>
      </c>
      <c r="AD62" s="184" t="str">
        <f t="shared" si="43"/>
        <v>-</v>
      </c>
      <c r="AE62" s="184" t="str">
        <f t="shared" si="43"/>
        <v>-</v>
      </c>
      <c r="AF62" s="184" t="str">
        <f t="shared" si="43"/>
        <v>-</v>
      </c>
      <c r="AG62" s="184" t="str">
        <f t="shared" si="43"/>
        <v>-</v>
      </c>
      <c r="AH62" s="184">
        <f t="shared" si="43"/>
        <v>1</v>
      </c>
      <c r="AI62" s="184" t="str">
        <f t="shared" si="43"/>
        <v>-</v>
      </c>
      <c r="AJ62" s="184" t="str">
        <f t="shared" si="43"/>
        <v>-</v>
      </c>
      <c r="AK62" s="184" t="str">
        <f t="shared" si="43"/>
        <v>-</v>
      </c>
      <c r="AL62" s="184" t="str">
        <f t="shared" si="43"/>
        <v>-</v>
      </c>
      <c r="AM62" s="184" t="str">
        <f t="shared" si="43"/>
        <v>-</v>
      </c>
      <c r="AO62" s="183" t="str">
        <f t="shared" si="44"/>
        <v>-</v>
      </c>
      <c r="AP62" s="183" t="str">
        <f t="shared" si="44"/>
        <v>-</v>
      </c>
      <c r="AQ62" s="183" t="str">
        <f t="shared" si="44"/>
        <v>-</v>
      </c>
      <c r="AR62" s="183" t="str">
        <f t="shared" si="44"/>
        <v>-</v>
      </c>
      <c r="AS62" s="183" t="str">
        <f t="shared" si="44"/>
        <v>-</v>
      </c>
      <c r="AT62" s="183" t="str">
        <f t="shared" si="44"/>
        <v>-</v>
      </c>
      <c r="AU62" s="183" t="str">
        <f t="shared" si="44"/>
        <v>-</v>
      </c>
      <c r="AV62" s="183" t="str">
        <f t="shared" si="44"/>
        <v>-</v>
      </c>
      <c r="AW62" s="183" t="str">
        <f t="shared" si="44"/>
        <v>-</v>
      </c>
      <c r="AX62" s="183" t="str">
        <f t="shared" si="44"/>
        <v>-</v>
      </c>
      <c r="AY62" s="183" t="str">
        <f t="shared" si="44"/>
        <v>-</v>
      </c>
      <c r="AZ62" s="183" t="str">
        <f t="shared" si="44"/>
        <v>-</v>
      </c>
      <c r="BB62" s="183" t="str">
        <f t="shared" si="45"/>
        <v>-</v>
      </c>
      <c r="BC62" s="183" t="str">
        <f t="shared" si="45"/>
        <v>-</v>
      </c>
      <c r="BD62" s="183" t="str">
        <f t="shared" si="45"/>
        <v>-</v>
      </c>
      <c r="BE62" s="183" t="str">
        <f t="shared" si="45"/>
        <v>-</v>
      </c>
      <c r="BF62" s="183" t="str">
        <f t="shared" si="45"/>
        <v>-</v>
      </c>
      <c r="BG62" s="183" t="str">
        <f t="shared" si="45"/>
        <v>-</v>
      </c>
      <c r="BH62" s="183" t="str">
        <f t="shared" si="45"/>
        <v>-</v>
      </c>
      <c r="BI62" s="183" t="str">
        <f t="shared" si="45"/>
        <v>-</v>
      </c>
      <c r="BJ62" s="183" t="str">
        <f t="shared" si="45"/>
        <v>-</v>
      </c>
      <c r="BK62" s="183" t="str">
        <f t="shared" si="45"/>
        <v>-</v>
      </c>
      <c r="BL62" s="183" t="str">
        <f t="shared" si="45"/>
        <v>-</v>
      </c>
      <c r="BM62" s="183" t="str">
        <f t="shared" si="45"/>
        <v>-</v>
      </c>
      <c r="BO62" s="183" t="str">
        <f t="shared" si="46"/>
        <v>-</v>
      </c>
      <c r="BP62" s="183" t="str">
        <f t="shared" si="46"/>
        <v>-</v>
      </c>
      <c r="BQ62" s="183" t="str">
        <f t="shared" si="46"/>
        <v>-</v>
      </c>
      <c r="BR62" s="183" t="str">
        <f t="shared" si="46"/>
        <v>-</v>
      </c>
      <c r="BS62" s="183" t="str">
        <f t="shared" si="46"/>
        <v>-</v>
      </c>
      <c r="BT62" s="183" t="str">
        <f t="shared" si="46"/>
        <v>-</v>
      </c>
      <c r="BU62" s="183" t="str">
        <f t="shared" si="46"/>
        <v>-</v>
      </c>
      <c r="BV62" s="183" t="str">
        <f t="shared" si="46"/>
        <v>-</v>
      </c>
      <c r="BW62" s="183" t="str">
        <f t="shared" si="46"/>
        <v>-</v>
      </c>
      <c r="BX62" s="183" t="str">
        <f t="shared" si="46"/>
        <v>-</v>
      </c>
      <c r="BY62" s="183" t="str">
        <f t="shared" si="46"/>
        <v>-</v>
      </c>
      <c r="BZ62" s="183" t="str">
        <f t="shared" si="46"/>
        <v>-</v>
      </c>
      <c r="CB62" s="183"/>
      <c r="CC62" s="183"/>
      <c r="CD62" s="183"/>
      <c r="CE62" s="183"/>
      <c r="CF62" s="183"/>
      <c r="CG62" s="183"/>
      <c r="CH62" s="183"/>
      <c r="CI62" s="183"/>
      <c r="CJ62" s="183"/>
      <c r="CK62" s="183"/>
      <c r="CL62" s="183"/>
      <c r="CM62" s="183"/>
    </row>
    <row r="63" spans="1:91" ht="12.75">
      <c r="A63" s="56" t="s">
        <v>93</v>
      </c>
      <c r="B63" s="2" t="s">
        <v>94</v>
      </c>
      <c r="C63" s="172">
        <v>3</v>
      </c>
      <c r="D63" s="172"/>
      <c r="E63" s="172"/>
      <c r="F63" s="172"/>
      <c r="G63" s="190" t="s">
        <v>257</v>
      </c>
      <c r="H63" s="176">
        <f t="shared" si="25"/>
        <v>59.25925925925925</v>
      </c>
      <c r="I63" s="2">
        <f t="shared" si="41"/>
        <v>81</v>
      </c>
      <c r="J63" s="2">
        <f t="shared" si="42"/>
        <v>48</v>
      </c>
      <c r="K63" s="2">
        <v>22</v>
      </c>
      <c r="L63" s="2">
        <v>12</v>
      </c>
      <c r="M63" s="2">
        <v>14</v>
      </c>
      <c r="N63" s="2">
        <v>33</v>
      </c>
      <c r="O63" s="2"/>
      <c r="P63" s="2"/>
      <c r="Q63" s="2">
        <v>4</v>
      </c>
      <c r="R63" s="2"/>
      <c r="S63" s="2"/>
      <c r="T63" s="2"/>
      <c r="U63" s="2"/>
      <c r="V63" s="2"/>
      <c r="W63" s="2"/>
      <c r="X63" s="2"/>
      <c r="Y63" s="2"/>
      <c r="Z63" s="2"/>
      <c r="AB63" s="184" t="str">
        <f t="shared" si="43"/>
        <v>-</v>
      </c>
      <c r="AC63" s="184" t="str">
        <f t="shared" si="43"/>
        <v>-</v>
      </c>
      <c r="AD63" s="184">
        <f t="shared" si="43"/>
        <v>1</v>
      </c>
      <c r="AE63" s="184" t="str">
        <f t="shared" si="43"/>
        <v>-</v>
      </c>
      <c r="AF63" s="184" t="str">
        <f t="shared" si="43"/>
        <v>-</v>
      </c>
      <c r="AG63" s="184" t="str">
        <f t="shared" si="43"/>
        <v>-</v>
      </c>
      <c r="AH63" s="184" t="str">
        <f t="shared" si="43"/>
        <v>-</v>
      </c>
      <c r="AI63" s="184" t="str">
        <f t="shared" si="43"/>
        <v>-</v>
      </c>
      <c r="AJ63" s="184" t="str">
        <f t="shared" si="43"/>
        <v>-</v>
      </c>
      <c r="AK63" s="184" t="str">
        <f t="shared" si="43"/>
        <v>-</v>
      </c>
      <c r="AL63" s="184" t="str">
        <f t="shared" si="43"/>
        <v>-</v>
      </c>
      <c r="AM63" s="184" t="str">
        <f t="shared" si="43"/>
        <v>-</v>
      </c>
      <c r="AO63" s="183" t="str">
        <f t="shared" si="44"/>
        <v>-</v>
      </c>
      <c r="AP63" s="183" t="str">
        <f t="shared" si="44"/>
        <v>-</v>
      </c>
      <c r="AQ63" s="183" t="str">
        <f t="shared" si="44"/>
        <v>-</v>
      </c>
      <c r="AR63" s="183" t="str">
        <f t="shared" si="44"/>
        <v>-</v>
      </c>
      <c r="AS63" s="183" t="str">
        <f t="shared" si="44"/>
        <v>-</v>
      </c>
      <c r="AT63" s="183" t="str">
        <f t="shared" si="44"/>
        <v>-</v>
      </c>
      <c r="AU63" s="183" t="str">
        <f t="shared" si="44"/>
        <v>-</v>
      </c>
      <c r="AV63" s="183" t="str">
        <f t="shared" si="44"/>
        <v>-</v>
      </c>
      <c r="AW63" s="183" t="str">
        <f t="shared" si="44"/>
        <v>-</v>
      </c>
      <c r="AX63" s="183" t="str">
        <f t="shared" si="44"/>
        <v>-</v>
      </c>
      <c r="AY63" s="183" t="str">
        <f t="shared" si="44"/>
        <v>-</v>
      </c>
      <c r="AZ63" s="183" t="str">
        <f t="shared" si="44"/>
        <v>-</v>
      </c>
      <c r="BB63" s="183" t="str">
        <f t="shared" si="45"/>
        <v>-</v>
      </c>
      <c r="BC63" s="183" t="str">
        <f t="shared" si="45"/>
        <v>-</v>
      </c>
      <c r="BD63" s="183" t="str">
        <f t="shared" si="45"/>
        <v>-</v>
      </c>
      <c r="BE63" s="183" t="str">
        <f t="shared" si="45"/>
        <v>-</v>
      </c>
      <c r="BF63" s="183" t="str">
        <f t="shared" si="45"/>
        <v>-</v>
      </c>
      <c r="BG63" s="183" t="str">
        <f t="shared" si="45"/>
        <v>-</v>
      </c>
      <c r="BH63" s="183" t="str">
        <f t="shared" si="45"/>
        <v>-</v>
      </c>
      <c r="BI63" s="183" t="str">
        <f t="shared" si="45"/>
        <v>-</v>
      </c>
      <c r="BJ63" s="183" t="str">
        <f t="shared" si="45"/>
        <v>-</v>
      </c>
      <c r="BK63" s="183" t="str">
        <f t="shared" si="45"/>
        <v>-</v>
      </c>
      <c r="BL63" s="183" t="str">
        <f t="shared" si="45"/>
        <v>-</v>
      </c>
      <c r="BM63" s="183" t="str">
        <f t="shared" si="45"/>
        <v>-</v>
      </c>
      <c r="BO63" s="183" t="str">
        <f t="shared" si="46"/>
        <v>-</v>
      </c>
      <c r="BP63" s="183" t="str">
        <f t="shared" si="46"/>
        <v>-</v>
      </c>
      <c r="BQ63" s="183" t="str">
        <f t="shared" si="46"/>
        <v>-</v>
      </c>
      <c r="BR63" s="183" t="str">
        <f t="shared" si="46"/>
        <v>-</v>
      </c>
      <c r="BS63" s="183" t="str">
        <f t="shared" si="46"/>
        <v>-</v>
      </c>
      <c r="BT63" s="183" t="str">
        <f t="shared" si="46"/>
        <v>-</v>
      </c>
      <c r="BU63" s="183" t="str">
        <f t="shared" si="46"/>
        <v>-</v>
      </c>
      <c r="BV63" s="183" t="str">
        <f t="shared" si="46"/>
        <v>-</v>
      </c>
      <c r="BW63" s="183" t="str">
        <f t="shared" si="46"/>
        <v>-</v>
      </c>
      <c r="BX63" s="183" t="str">
        <f t="shared" si="46"/>
        <v>-</v>
      </c>
      <c r="BY63" s="183" t="str">
        <f t="shared" si="46"/>
        <v>-</v>
      </c>
      <c r="BZ63" s="183" t="str">
        <f t="shared" si="46"/>
        <v>-</v>
      </c>
      <c r="CB63" s="183"/>
      <c r="CC63" s="183"/>
      <c r="CD63" s="183">
        <v>1</v>
      </c>
      <c r="CE63" s="183"/>
      <c r="CF63" s="183"/>
      <c r="CG63" s="183"/>
      <c r="CH63" s="183"/>
      <c r="CI63" s="183"/>
      <c r="CJ63" s="183"/>
      <c r="CK63" s="183"/>
      <c r="CL63" s="183"/>
      <c r="CM63" s="183"/>
    </row>
    <row r="64" spans="1:91" ht="12.75">
      <c r="A64" s="56" t="s">
        <v>95</v>
      </c>
      <c r="B64" s="2" t="s">
        <v>96</v>
      </c>
      <c r="C64" s="172">
        <v>8</v>
      </c>
      <c r="D64" s="172"/>
      <c r="E64" s="172">
        <v>8</v>
      </c>
      <c r="F64" s="172"/>
      <c r="G64" s="172"/>
      <c r="H64" s="176">
        <f t="shared" si="25"/>
        <v>59.25925925925925</v>
      </c>
      <c r="I64" s="2">
        <f t="shared" si="41"/>
        <v>81</v>
      </c>
      <c r="J64" s="2">
        <f t="shared" si="42"/>
        <v>48</v>
      </c>
      <c r="K64" s="2">
        <v>32</v>
      </c>
      <c r="L64" s="2"/>
      <c r="M64" s="2">
        <v>16</v>
      </c>
      <c r="N64" s="2">
        <v>33</v>
      </c>
      <c r="O64" s="2"/>
      <c r="P64" s="2"/>
      <c r="Q64" s="2"/>
      <c r="R64" s="2"/>
      <c r="S64" s="2"/>
      <c r="T64" s="2"/>
      <c r="U64" s="2"/>
      <c r="V64" s="2">
        <v>6</v>
      </c>
      <c r="W64" s="2"/>
      <c r="X64" s="2"/>
      <c r="Y64" s="2"/>
      <c r="Z64" s="2"/>
      <c r="AB64" s="184" t="str">
        <f t="shared" si="43"/>
        <v>-</v>
      </c>
      <c r="AC64" s="184" t="str">
        <f t="shared" si="43"/>
        <v>-</v>
      </c>
      <c r="AD64" s="184" t="str">
        <f t="shared" si="43"/>
        <v>-</v>
      </c>
      <c r="AE64" s="184" t="str">
        <f t="shared" si="43"/>
        <v>-</v>
      </c>
      <c r="AF64" s="184" t="str">
        <f t="shared" si="43"/>
        <v>-</v>
      </c>
      <c r="AG64" s="184" t="str">
        <f t="shared" si="43"/>
        <v>-</v>
      </c>
      <c r="AH64" s="184" t="str">
        <f t="shared" si="43"/>
        <v>-</v>
      </c>
      <c r="AI64" s="184">
        <f t="shared" si="43"/>
        <v>1</v>
      </c>
      <c r="AJ64" s="184" t="str">
        <f t="shared" si="43"/>
        <v>-</v>
      </c>
      <c r="AK64" s="184" t="str">
        <f t="shared" si="43"/>
        <v>-</v>
      </c>
      <c r="AL64" s="184" t="str">
        <f t="shared" si="43"/>
        <v>-</v>
      </c>
      <c r="AM64" s="184" t="str">
        <f t="shared" si="43"/>
        <v>-</v>
      </c>
      <c r="AO64" s="183" t="str">
        <f t="shared" si="44"/>
        <v>-</v>
      </c>
      <c r="AP64" s="183" t="str">
        <f t="shared" si="44"/>
        <v>-</v>
      </c>
      <c r="AQ64" s="183" t="str">
        <f t="shared" si="44"/>
        <v>-</v>
      </c>
      <c r="AR64" s="183" t="str">
        <f t="shared" si="44"/>
        <v>-</v>
      </c>
      <c r="AS64" s="183" t="str">
        <f t="shared" si="44"/>
        <v>-</v>
      </c>
      <c r="AT64" s="183" t="str">
        <f t="shared" si="44"/>
        <v>-</v>
      </c>
      <c r="AU64" s="183" t="str">
        <f t="shared" si="44"/>
        <v>-</v>
      </c>
      <c r="AV64" s="183" t="str">
        <f t="shared" si="44"/>
        <v>-</v>
      </c>
      <c r="AW64" s="183" t="str">
        <f t="shared" si="44"/>
        <v>-</v>
      </c>
      <c r="AX64" s="183" t="str">
        <f t="shared" si="44"/>
        <v>-</v>
      </c>
      <c r="AY64" s="183" t="str">
        <f t="shared" si="44"/>
        <v>-</v>
      </c>
      <c r="AZ64" s="183" t="str">
        <f t="shared" si="44"/>
        <v>-</v>
      </c>
      <c r="BB64" s="183" t="str">
        <f t="shared" si="45"/>
        <v>-</v>
      </c>
      <c r="BC64" s="183" t="str">
        <f t="shared" si="45"/>
        <v>-</v>
      </c>
      <c r="BD64" s="183" t="str">
        <f t="shared" si="45"/>
        <v>-</v>
      </c>
      <c r="BE64" s="183" t="str">
        <f t="shared" si="45"/>
        <v>-</v>
      </c>
      <c r="BF64" s="183" t="str">
        <f t="shared" si="45"/>
        <v>-</v>
      </c>
      <c r="BG64" s="183" t="str">
        <f t="shared" si="45"/>
        <v>-</v>
      </c>
      <c r="BH64" s="183" t="str">
        <f t="shared" si="45"/>
        <v>-</v>
      </c>
      <c r="BI64" s="183">
        <f t="shared" si="45"/>
        <v>1</v>
      </c>
      <c r="BJ64" s="183" t="str">
        <f t="shared" si="45"/>
        <v>-</v>
      </c>
      <c r="BK64" s="183" t="str">
        <f t="shared" si="45"/>
        <v>-</v>
      </c>
      <c r="BL64" s="183" t="str">
        <f t="shared" si="45"/>
        <v>-</v>
      </c>
      <c r="BM64" s="183" t="str">
        <f t="shared" si="45"/>
        <v>-</v>
      </c>
      <c r="BO64" s="183" t="str">
        <f t="shared" si="46"/>
        <v>-</v>
      </c>
      <c r="BP64" s="183" t="str">
        <f t="shared" si="46"/>
        <v>-</v>
      </c>
      <c r="BQ64" s="183" t="str">
        <f t="shared" si="46"/>
        <v>-</v>
      </c>
      <c r="BR64" s="183" t="str">
        <f t="shared" si="46"/>
        <v>-</v>
      </c>
      <c r="BS64" s="183" t="str">
        <f t="shared" si="46"/>
        <v>-</v>
      </c>
      <c r="BT64" s="183" t="str">
        <f t="shared" si="46"/>
        <v>-</v>
      </c>
      <c r="BU64" s="183" t="str">
        <f t="shared" si="46"/>
        <v>-</v>
      </c>
      <c r="BV64" s="183" t="str">
        <f t="shared" si="46"/>
        <v>-</v>
      </c>
      <c r="BW64" s="183" t="str">
        <f t="shared" si="46"/>
        <v>-</v>
      </c>
      <c r="BX64" s="183" t="str">
        <f t="shared" si="46"/>
        <v>-</v>
      </c>
      <c r="BY64" s="183" t="str">
        <f t="shared" si="46"/>
        <v>-</v>
      </c>
      <c r="BZ64" s="183" t="str">
        <f t="shared" si="46"/>
        <v>-</v>
      </c>
      <c r="CB64" s="183"/>
      <c r="CC64" s="183"/>
      <c r="CD64" s="183"/>
      <c r="CE64" s="183"/>
      <c r="CF64" s="183"/>
      <c r="CG64" s="183"/>
      <c r="CH64" s="183"/>
      <c r="CI64" s="183"/>
      <c r="CJ64" s="183"/>
      <c r="CK64" s="183"/>
      <c r="CL64" s="183"/>
      <c r="CM64" s="183"/>
    </row>
    <row r="65" spans="1:91" ht="12.75">
      <c r="A65" s="57" t="s">
        <v>97</v>
      </c>
      <c r="B65" s="1" t="s">
        <v>98</v>
      </c>
      <c r="C65" s="1"/>
      <c r="D65" s="1"/>
      <c r="E65" s="1"/>
      <c r="F65" s="1"/>
      <c r="G65" s="1"/>
      <c r="H65" s="175">
        <f t="shared" si="25"/>
        <v>58.56481481481482</v>
      </c>
      <c r="I65" s="1">
        <f aca="true" t="shared" si="47" ref="I65:Z65">SUM(I66:I73)</f>
        <v>864</v>
      </c>
      <c r="J65" s="1">
        <f t="shared" si="47"/>
        <v>506</v>
      </c>
      <c r="K65" s="1">
        <f t="shared" si="47"/>
        <v>280</v>
      </c>
      <c r="L65" s="1">
        <f t="shared" si="47"/>
        <v>90</v>
      </c>
      <c r="M65" s="1">
        <f t="shared" si="47"/>
        <v>136</v>
      </c>
      <c r="N65" s="1">
        <f t="shared" si="47"/>
        <v>358</v>
      </c>
      <c r="O65" s="1">
        <f t="shared" si="47"/>
        <v>0</v>
      </c>
      <c r="P65" s="1">
        <f t="shared" si="47"/>
        <v>0</v>
      </c>
      <c r="Q65" s="1">
        <f t="shared" si="47"/>
        <v>0</v>
      </c>
      <c r="R65" s="1">
        <f t="shared" si="47"/>
        <v>0</v>
      </c>
      <c r="S65" s="1">
        <f t="shared" si="47"/>
        <v>4</v>
      </c>
      <c r="T65" s="1">
        <f t="shared" si="47"/>
        <v>0</v>
      </c>
      <c r="U65" s="1">
        <f t="shared" si="47"/>
        <v>8</v>
      </c>
      <c r="V65" s="1">
        <f t="shared" si="47"/>
        <v>0</v>
      </c>
      <c r="W65" s="1">
        <f t="shared" si="47"/>
        <v>0</v>
      </c>
      <c r="X65" s="1">
        <f t="shared" si="47"/>
        <v>15</v>
      </c>
      <c r="Y65" s="1">
        <f t="shared" si="47"/>
        <v>8</v>
      </c>
      <c r="Z65" s="1">
        <f t="shared" si="47"/>
        <v>8</v>
      </c>
      <c r="AB65" s="185">
        <f aca="true" t="shared" si="48" ref="AB65:AM65">SUM(AB66:AB73)</f>
        <v>0</v>
      </c>
      <c r="AC65" s="185">
        <f t="shared" si="48"/>
        <v>0</v>
      </c>
      <c r="AD65" s="185">
        <f t="shared" si="48"/>
        <v>0</v>
      </c>
      <c r="AE65" s="185">
        <f t="shared" si="48"/>
        <v>0</v>
      </c>
      <c r="AF65" s="185">
        <f t="shared" si="48"/>
        <v>0</v>
      </c>
      <c r="AG65" s="185">
        <f t="shared" si="48"/>
        <v>0</v>
      </c>
      <c r="AH65" s="185">
        <f t="shared" si="48"/>
        <v>0</v>
      </c>
      <c r="AI65" s="185">
        <f t="shared" si="48"/>
        <v>0</v>
      </c>
      <c r="AJ65" s="185">
        <f t="shared" si="48"/>
        <v>0</v>
      </c>
      <c r="AK65" s="185">
        <f t="shared" si="48"/>
        <v>2</v>
      </c>
      <c r="AL65" s="185">
        <f t="shared" si="48"/>
        <v>0</v>
      </c>
      <c r="AM65" s="185">
        <f t="shared" si="48"/>
        <v>1</v>
      </c>
      <c r="AO65" s="185">
        <f aca="true" t="shared" si="49" ref="AO65:AZ65">SUM(AO66:AO73)</f>
        <v>0</v>
      </c>
      <c r="AP65" s="185">
        <f t="shared" si="49"/>
        <v>0</v>
      </c>
      <c r="AQ65" s="185">
        <f t="shared" si="49"/>
        <v>0</v>
      </c>
      <c r="AR65" s="185">
        <f t="shared" si="49"/>
        <v>0</v>
      </c>
      <c r="AS65" s="185">
        <f t="shared" si="49"/>
        <v>1</v>
      </c>
      <c r="AT65" s="185">
        <f t="shared" si="49"/>
        <v>0</v>
      </c>
      <c r="AU65" s="185">
        <f t="shared" si="49"/>
        <v>2</v>
      </c>
      <c r="AV65" s="185">
        <f t="shared" si="49"/>
        <v>0</v>
      </c>
      <c r="AW65" s="185">
        <f t="shared" si="49"/>
        <v>0</v>
      </c>
      <c r="AX65" s="185">
        <f t="shared" si="49"/>
        <v>0</v>
      </c>
      <c r="AY65" s="185">
        <f t="shared" si="49"/>
        <v>2</v>
      </c>
      <c r="AZ65" s="185">
        <f t="shared" si="49"/>
        <v>1</v>
      </c>
      <c r="BB65" s="185">
        <f aca="true" t="shared" si="50" ref="BB65:BM65">SUM(BB66:BB73)</f>
        <v>0</v>
      </c>
      <c r="BC65" s="185">
        <f t="shared" si="50"/>
        <v>0</v>
      </c>
      <c r="BD65" s="185">
        <f t="shared" si="50"/>
        <v>0</v>
      </c>
      <c r="BE65" s="185">
        <f t="shared" si="50"/>
        <v>0</v>
      </c>
      <c r="BF65" s="185">
        <f t="shared" si="50"/>
        <v>0</v>
      </c>
      <c r="BG65" s="185">
        <f t="shared" si="50"/>
        <v>0</v>
      </c>
      <c r="BH65" s="185">
        <f t="shared" si="50"/>
        <v>1</v>
      </c>
      <c r="BI65" s="185">
        <f t="shared" si="50"/>
        <v>0</v>
      </c>
      <c r="BJ65" s="185">
        <f t="shared" si="50"/>
        <v>0</v>
      </c>
      <c r="BK65" s="185">
        <f t="shared" si="50"/>
        <v>1</v>
      </c>
      <c r="BL65" s="185">
        <f t="shared" si="50"/>
        <v>1</v>
      </c>
      <c r="BM65" s="185">
        <f t="shared" si="50"/>
        <v>1</v>
      </c>
      <c r="BO65" s="185">
        <f aca="true" t="shared" si="51" ref="BO65:BZ65">SUM(BO66:BO73)</f>
        <v>0</v>
      </c>
      <c r="BP65" s="185">
        <f t="shared" si="51"/>
        <v>0</v>
      </c>
      <c r="BQ65" s="185">
        <f t="shared" si="51"/>
        <v>0</v>
      </c>
      <c r="BR65" s="185">
        <f t="shared" si="51"/>
        <v>0</v>
      </c>
      <c r="BS65" s="185">
        <f t="shared" si="51"/>
        <v>0</v>
      </c>
      <c r="BT65" s="185">
        <f t="shared" si="51"/>
        <v>0</v>
      </c>
      <c r="BU65" s="185">
        <f t="shared" si="51"/>
        <v>0</v>
      </c>
      <c r="BV65" s="185">
        <f t="shared" si="51"/>
        <v>0</v>
      </c>
      <c r="BW65" s="185">
        <f t="shared" si="51"/>
        <v>0</v>
      </c>
      <c r="BX65" s="185">
        <f t="shared" si="51"/>
        <v>1</v>
      </c>
      <c r="BY65" s="185">
        <f t="shared" si="51"/>
        <v>1</v>
      </c>
      <c r="BZ65" s="185">
        <f t="shared" si="51"/>
        <v>0</v>
      </c>
      <c r="CB65" s="185">
        <f aca="true" t="shared" si="52" ref="CB65:CM65">SUM(CB66:CB73)</f>
        <v>0</v>
      </c>
      <c r="CC65" s="185">
        <f t="shared" si="52"/>
        <v>0</v>
      </c>
      <c r="CD65" s="185">
        <f t="shared" si="52"/>
        <v>0</v>
      </c>
      <c r="CE65" s="185">
        <f t="shared" si="52"/>
        <v>0</v>
      </c>
      <c r="CF65" s="185">
        <f t="shared" si="52"/>
        <v>0</v>
      </c>
      <c r="CG65" s="185">
        <f t="shared" si="52"/>
        <v>0</v>
      </c>
      <c r="CH65" s="185">
        <f t="shared" si="52"/>
        <v>0</v>
      </c>
      <c r="CI65" s="185">
        <f t="shared" si="52"/>
        <v>0</v>
      </c>
      <c r="CJ65" s="185">
        <f t="shared" si="52"/>
        <v>0</v>
      </c>
      <c r="CK65" s="185">
        <f t="shared" si="52"/>
        <v>0</v>
      </c>
      <c r="CL65" s="185">
        <f t="shared" si="52"/>
        <v>0</v>
      </c>
      <c r="CM65" s="185">
        <f t="shared" si="52"/>
        <v>1</v>
      </c>
    </row>
    <row r="66" spans="1:91" ht="12.75">
      <c r="A66" s="56" t="s">
        <v>99</v>
      </c>
      <c r="B66" s="2" t="s">
        <v>74</v>
      </c>
      <c r="C66" s="172"/>
      <c r="D66" s="172">
        <v>7</v>
      </c>
      <c r="E66" s="172"/>
      <c r="F66" s="172"/>
      <c r="G66" s="193"/>
      <c r="H66" s="176">
        <f t="shared" si="25"/>
        <v>51.85185185185185</v>
      </c>
      <c r="I66" s="2">
        <f>J66+N66</f>
        <v>108</v>
      </c>
      <c r="J66" s="2">
        <f aca="true" t="shared" si="53" ref="J66:J73">O66*O$6+P66*P$6+Q66*Q$6+R66*R$6+S66*S$6+T66*T$6+U66*U$6+V66*V$6+W66*W$6+X66*X$6+Y66*Y$6+Z66*Z$6</f>
        <v>56</v>
      </c>
      <c r="K66" s="2">
        <v>30</v>
      </c>
      <c r="L66" s="2">
        <v>12</v>
      </c>
      <c r="M66" s="2">
        <v>14</v>
      </c>
      <c r="N66" s="2">
        <v>52</v>
      </c>
      <c r="O66" s="2"/>
      <c r="P66" s="2"/>
      <c r="Q66" s="2"/>
      <c r="R66" s="2"/>
      <c r="S66" s="2"/>
      <c r="T66" s="2"/>
      <c r="U66" s="2">
        <v>4</v>
      </c>
      <c r="V66" s="2"/>
      <c r="W66" s="2"/>
      <c r="X66" s="2"/>
      <c r="Y66" s="2"/>
      <c r="Z66" s="2"/>
      <c r="AB66" s="184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84" t="str">
        <f t="shared" si="54"/>
        <v>-</v>
      </c>
      <c r="AD66" s="184" t="str">
        <f t="shared" si="54"/>
        <v>-</v>
      </c>
      <c r="AE66" s="184" t="str">
        <f t="shared" si="54"/>
        <v>-</v>
      </c>
      <c r="AF66" s="184" t="str">
        <f t="shared" si="54"/>
        <v>-</v>
      </c>
      <c r="AG66" s="184" t="str">
        <f t="shared" si="54"/>
        <v>-</v>
      </c>
      <c r="AH66" s="184" t="str">
        <f t="shared" si="54"/>
        <v>-</v>
      </c>
      <c r="AI66" s="184" t="str">
        <f t="shared" si="54"/>
        <v>-</v>
      </c>
      <c r="AJ66" s="184" t="str">
        <f t="shared" si="54"/>
        <v>-</v>
      </c>
      <c r="AK66" s="184" t="str">
        <f t="shared" si="54"/>
        <v>-</v>
      </c>
      <c r="AL66" s="184" t="str">
        <f t="shared" si="54"/>
        <v>-</v>
      </c>
      <c r="AM66" s="184" t="str">
        <f t="shared" si="54"/>
        <v>-</v>
      </c>
      <c r="AO66" s="183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83" t="str">
        <f t="shared" si="55"/>
        <v>-</v>
      </c>
      <c r="AQ66" s="183" t="str">
        <f t="shared" si="55"/>
        <v>-</v>
      </c>
      <c r="AR66" s="183" t="str">
        <f t="shared" si="55"/>
        <v>-</v>
      </c>
      <c r="AS66" s="183" t="str">
        <f t="shared" si="55"/>
        <v>-</v>
      </c>
      <c r="AT66" s="183" t="str">
        <f t="shared" si="55"/>
        <v>-</v>
      </c>
      <c r="AU66" s="183">
        <f t="shared" si="55"/>
        <v>1</v>
      </c>
      <c r="AV66" s="183" t="str">
        <f t="shared" si="55"/>
        <v>-</v>
      </c>
      <c r="AW66" s="183" t="str">
        <f t="shared" si="55"/>
        <v>-</v>
      </c>
      <c r="AX66" s="183" t="str">
        <f t="shared" si="55"/>
        <v>-</v>
      </c>
      <c r="AY66" s="183" t="str">
        <f t="shared" si="55"/>
        <v>-</v>
      </c>
      <c r="AZ66" s="183" t="str">
        <f t="shared" si="55"/>
        <v>-</v>
      </c>
      <c r="BB66" s="183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83" t="str">
        <f t="shared" si="56"/>
        <v>-</v>
      </c>
      <c r="BD66" s="183" t="str">
        <f t="shared" si="56"/>
        <v>-</v>
      </c>
      <c r="BE66" s="183" t="str">
        <f t="shared" si="56"/>
        <v>-</v>
      </c>
      <c r="BF66" s="183" t="str">
        <f t="shared" si="56"/>
        <v>-</v>
      </c>
      <c r="BG66" s="183" t="str">
        <f t="shared" si="56"/>
        <v>-</v>
      </c>
      <c r="BH66" s="183" t="str">
        <f t="shared" si="56"/>
        <v>-</v>
      </c>
      <c r="BI66" s="183" t="str">
        <f t="shared" si="56"/>
        <v>-</v>
      </c>
      <c r="BJ66" s="183" t="str">
        <f t="shared" si="56"/>
        <v>-</v>
      </c>
      <c r="BK66" s="183" t="str">
        <f t="shared" si="56"/>
        <v>-</v>
      </c>
      <c r="BL66" s="183" t="str">
        <f t="shared" si="56"/>
        <v>-</v>
      </c>
      <c r="BM66" s="183" t="str">
        <f t="shared" si="56"/>
        <v>-</v>
      </c>
      <c r="BO66" s="183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83" t="str">
        <f t="shared" si="57"/>
        <v>-</v>
      </c>
      <c r="BQ66" s="183" t="str">
        <f t="shared" si="57"/>
        <v>-</v>
      </c>
      <c r="BR66" s="183" t="str">
        <f t="shared" si="57"/>
        <v>-</v>
      </c>
      <c r="BS66" s="183" t="str">
        <f t="shared" si="57"/>
        <v>-</v>
      </c>
      <c r="BT66" s="183" t="str">
        <f t="shared" si="57"/>
        <v>-</v>
      </c>
      <c r="BU66" s="183" t="str">
        <f t="shared" si="57"/>
        <v>-</v>
      </c>
      <c r="BV66" s="183" t="str">
        <f t="shared" si="57"/>
        <v>-</v>
      </c>
      <c r="BW66" s="183" t="str">
        <f t="shared" si="57"/>
        <v>-</v>
      </c>
      <c r="BX66" s="183" t="str">
        <f t="shared" si="57"/>
        <v>-</v>
      </c>
      <c r="BY66" s="183" t="str">
        <f t="shared" si="57"/>
        <v>-</v>
      </c>
      <c r="BZ66" s="183" t="str">
        <f t="shared" si="57"/>
        <v>-</v>
      </c>
      <c r="CB66" s="183"/>
      <c r="CC66" s="183"/>
      <c r="CD66" s="183"/>
      <c r="CE66" s="183"/>
      <c r="CF66" s="183"/>
      <c r="CG66" s="183"/>
      <c r="CH66" s="183"/>
      <c r="CI66" s="183"/>
      <c r="CJ66" s="183"/>
      <c r="CK66" s="183"/>
      <c r="CL66" s="183"/>
      <c r="CM66" s="183"/>
    </row>
    <row r="67" spans="1:91" ht="12.75">
      <c r="A67" s="56" t="s">
        <v>100</v>
      </c>
      <c r="B67" s="2" t="s">
        <v>101</v>
      </c>
      <c r="C67" s="172"/>
      <c r="D67" s="172">
        <v>5</v>
      </c>
      <c r="E67" s="172"/>
      <c r="F67" s="172"/>
      <c r="G67" s="193"/>
      <c r="H67" s="176">
        <f t="shared" si="25"/>
        <v>59.25925925925925</v>
      </c>
      <c r="I67" s="2">
        <f>J67+N67</f>
        <v>54</v>
      </c>
      <c r="J67" s="2">
        <f t="shared" si="53"/>
        <v>32</v>
      </c>
      <c r="K67" s="2"/>
      <c r="L67" s="2">
        <v>32</v>
      </c>
      <c r="M67" s="2"/>
      <c r="N67" s="2">
        <v>22</v>
      </c>
      <c r="O67" s="2"/>
      <c r="P67" s="2"/>
      <c r="Q67" s="2"/>
      <c r="R67" s="2"/>
      <c r="S67" s="2">
        <v>4</v>
      </c>
      <c r="T67" s="2"/>
      <c r="U67" s="2"/>
      <c r="V67" s="2"/>
      <c r="W67" s="2"/>
      <c r="X67" s="2"/>
      <c r="Y67" s="2"/>
      <c r="Z67" s="2"/>
      <c r="AB67" s="184" t="str">
        <f t="shared" si="54"/>
        <v>-</v>
      </c>
      <c r="AC67" s="184" t="str">
        <f t="shared" si="54"/>
        <v>-</v>
      </c>
      <c r="AD67" s="184" t="str">
        <f t="shared" si="54"/>
        <v>-</v>
      </c>
      <c r="AE67" s="184" t="str">
        <f t="shared" si="54"/>
        <v>-</v>
      </c>
      <c r="AF67" s="184" t="str">
        <f t="shared" si="54"/>
        <v>-</v>
      </c>
      <c r="AG67" s="184" t="str">
        <f t="shared" si="54"/>
        <v>-</v>
      </c>
      <c r="AH67" s="184" t="str">
        <f t="shared" si="54"/>
        <v>-</v>
      </c>
      <c r="AI67" s="184" t="str">
        <f t="shared" si="54"/>
        <v>-</v>
      </c>
      <c r="AJ67" s="184" t="str">
        <f t="shared" si="54"/>
        <v>-</v>
      </c>
      <c r="AK67" s="184" t="str">
        <f t="shared" si="54"/>
        <v>-</v>
      </c>
      <c r="AL67" s="184" t="str">
        <f t="shared" si="54"/>
        <v>-</v>
      </c>
      <c r="AM67" s="184" t="str">
        <f t="shared" si="54"/>
        <v>-</v>
      </c>
      <c r="AO67" s="183" t="str">
        <f t="shared" si="55"/>
        <v>-</v>
      </c>
      <c r="AP67" s="183" t="str">
        <f t="shared" si="55"/>
        <v>-</v>
      </c>
      <c r="AQ67" s="183" t="str">
        <f t="shared" si="55"/>
        <v>-</v>
      </c>
      <c r="AR67" s="183" t="str">
        <f t="shared" si="55"/>
        <v>-</v>
      </c>
      <c r="AS67" s="183">
        <f t="shared" si="55"/>
        <v>1</v>
      </c>
      <c r="AT67" s="183" t="str">
        <f t="shared" si="55"/>
        <v>-</v>
      </c>
      <c r="AU67" s="183" t="str">
        <f t="shared" si="55"/>
        <v>-</v>
      </c>
      <c r="AV67" s="183" t="str">
        <f t="shared" si="55"/>
        <v>-</v>
      </c>
      <c r="AW67" s="183" t="str">
        <f t="shared" si="55"/>
        <v>-</v>
      </c>
      <c r="AX67" s="183" t="str">
        <f t="shared" si="55"/>
        <v>-</v>
      </c>
      <c r="AY67" s="183" t="str">
        <f t="shared" si="55"/>
        <v>-</v>
      </c>
      <c r="AZ67" s="183" t="str">
        <f t="shared" si="55"/>
        <v>-</v>
      </c>
      <c r="BB67" s="183" t="str">
        <f t="shared" si="56"/>
        <v>-</v>
      </c>
      <c r="BC67" s="183" t="str">
        <f t="shared" si="56"/>
        <v>-</v>
      </c>
      <c r="BD67" s="183" t="str">
        <f t="shared" si="56"/>
        <v>-</v>
      </c>
      <c r="BE67" s="183" t="str">
        <f t="shared" si="56"/>
        <v>-</v>
      </c>
      <c r="BF67" s="183" t="str">
        <f t="shared" si="56"/>
        <v>-</v>
      </c>
      <c r="BG67" s="183" t="str">
        <f t="shared" si="56"/>
        <v>-</v>
      </c>
      <c r="BH67" s="183" t="str">
        <f t="shared" si="56"/>
        <v>-</v>
      </c>
      <c r="BI67" s="183" t="str">
        <f t="shared" si="56"/>
        <v>-</v>
      </c>
      <c r="BJ67" s="183" t="str">
        <f t="shared" si="56"/>
        <v>-</v>
      </c>
      <c r="BK67" s="183" t="str">
        <f t="shared" si="56"/>
        <v>-</v>
      </c>
      <c r="BL67" s="183" t="str">
        <f t="shared" si="56"/>
        <v>-</v>
      </c>
      <c r="BM67" s="183" t="str">
        <f t="shared" si="56"/>
        <v>-</v>
      </c>
      <c r="BO67" s="183" t="str">
        <f t="shared" si="57"/>
        <v>-</v>
      </c>
      <c r="BP67" s="183" t="str">
        <f t="shared" si="57"/>
        <v>-</v>
      </c>
      <c r="BQ67" s="183" t="str">
        <f t="shared" si="57"/>
        <v>-</v>
      </c>
      <c r="BR67" s="183" t="str">
        <f t="shared" si="57"/>
        <v>-</v>
      </c>
      <c r="BS67" s="183" t="str">
        <f t="shared" si="57"/>
        <v>-</v>
      </c>
      <c r="BT67" s="183" t="str">
        <f t="shared" si="57"/>
        <v>-</v>
      </c>
      <c r="BU67" s="183" t="str">
        <f t="shared" si="57"/>
        <v>-</v>
      </c>
      <c r="BV67" s="183" t="str">
        <f t="shared" si="57"/>
        <v>-</v>
      </c>
      <c r="BW67" s="183" t="str">
        <f t="shared" si="57"/>
        <v>-</v>
      </c>
      <c r="BX67" s="183" t="str">
        <f t="shared" si="57"/>
        <v>-</v>
      </c>
      <c r="BY67" s="183" t="str">
        <f t="shared" si="57"/>
        <v>-</v>
      </c>
      <c r="BZ67" s="183" t="str">
        <f t="shared" si="57"/>
        <v>-</v>
      </c>
      <c r="CB67" s="183"/>
      <c r="CC67" s="183"/>
      <c r="CD67" s="183"/>
      <c r="CE67" s="183"/>
      <c r="CF67" s="183"/>
      <c r="CG67" s="183"/>
      <c r="CH67" s="183"/>
      <c r="CI67" s="183"/>
      <c r="CJ67" s="183"/>
      <c r="CK67" s="183"/>
      <c r="CL67" s="183"/>
      <c r="CM67" s="183"/>
    </row>
    <row r="68" spans="1:91" ht="12.75">
      <c r="A68" s="56" t="s">
        <v>102</v>
      </c>
      <c r="B68" s="71" t="s">
        <v>103</v>
      </c>
      <c r="C68" s="172"/>
      <c r="D68" s="172"/>
      <c r="E68" s="172"/>
      <c r="F68" s="172"/>
      <c r="G68" s="172"/>
      <c r="H68" s="176"/>
      <c r="I68" s="2"/>
      <c r="J68" s="2">
        <f t="shared" si="53"/>
        <v>0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B68" s="184" t="str">
        <f t="shared" si="54"/>
        <v>-</v>
      </c>
      <c r="AC68" s="184" t="str">
        <f t="shared" si="54"/>
        <v>-</v>
      </c>
      <c r="AD68" s="184" t="str">
        <f t="shared" si="54"/>
        <v>-</v>
      </c>
      <c r="AE68" s="184" t="str">
        <f t="shared" si="54"/>
        <v>-</v>
      </c>
      <c r="AF68" s="184" t="str">
        <f t="shared" si="54"/>
        <v>-</v>
      </c>
      <c r="AG68" s="184" t="str">
        <f t="shared" si="54"/>
        <v>-</v>
      </c>
      <c r="AH68" s="184" t="str">
        <f t="shared" si="54"/>
        <v>-</v>
      </c>
      <c r="AI68" s="184" t="str">
        <f t="shared" si="54"/>
        <v>-</v>
      </c>
      <c r="AJ68" s="184" t="str">
        <f t="shared" si="54"/>
        <v>-</v>
      </c>
      <c r="AK68" s="184" t="str">
        <f t="shared" si="54"/>
        <v>-</v>
      </c>
      <c r="AL68" s="184" t="str">
        <f t="shared" si="54"/>
        <v>-</v>
      </c>
      <c r="AM68" s="184" t="str">
        <f t="shared" si="54"/>
        <v>-</v>
      </c>
      <c r="AO68" s="183" t="str">
        <f t="shared" si="55"/>
        <v>-</v>
      </c>
      <c r="AP68" s="183" t="str">
        <f t="shared" si="55"/>
        <v>-</v>
      </c>
      <c r="AQ68" s="183" t="str">
        <f t="shared" si="55"/>
        <v>-</v>
      </c>
      <c r="AR68" s="183" t="str">
        <f t="shared" si="55"/>
        <v>-</v>
      </c>
      <c r="AS68" s="183" t="str">
        <f t="shared" si="55"/>
        <v>-</v>
      </c>
      <c r="AT68" s="183" t="str">
        <f t="shared" si="55"/>
        <v>-</v>
      </c>
      <c r="AU68" s="183" t="str">
        <f t="shared" si="55"/>
        <v>-</v>
      </c>
      <c r="AV68" s="183" t="str">
        <f t="shared" si="55"/>
        <v>-</v>
      </c>
      <c r="AW68" s="183" t="str">
        <f t="shared" si="55"/>
        <v>-</v>
      </c>
      <c r="AX68" s="183" t="str">
        <f t="shared" si="55"/>
        <v>-</v>
      </c>
      <c r="AY68" s="183" t="str">
        <f t="shared" si="55"/>
        <v>-</v>
      </c>
      <c r="AZ68" s="183" t="str">
        <f t="shared" si="55"/>
        <v>-</v>
      </c>
      <c r="BB68" s="183" t="str">
        <f t="shared" si="56"/>
        <v>-</v>
      </c>
      <c r="BC68" s="183" t="str">
        <f t="shared" si="56"/>
        <v>-</v>
      </c>
      <c r="BD68" s="183" t="str">
        <f t="shared" si="56"/>
        <v>-</v>
      </c>
      <c r="BE68" s="183" t="str">
        <f t="shared" si="56"/>
        <v>-</v>
      </c>
      <c r="BF68" s="183" t="str">
        <f t="shared" si="56"/>
        <v>-</v>
      </c>
      <c r="BG68" s="183" t="str">
        <f t="shared" si="56"/>
        <v>-</v>
      </c>
      <c r="BH68" s="183" t="str">
        <f t="shared" si="56"/>
        <v>-</v>
      </c>
      <c r="BI68" s="183" t="str">
        <f t="shared" si="56"/>
        <v>-</v>
      </c>
      <c r="BJ68" s="183" t="str">
        <f t="shared" si="56"/>
        <v>-</v>
      </c>
      <c r="BK68" s="183" t="str">
        <f t="shared" si="56"/>
        <v>-</v>
      </c>
      <c r="BL68" s="183" t="str">
        <f t="shared" si="56"/>
        <v>-</v>
      </c>
      <c r="BM68" s="183" t="str">
        <f t="shared" si="56"/>
        <v>-</v>
      </c>
      <c r="BO68" s="183" t="str">
        <f t="shared" si="57"/>
        <v>-</v>
      </c>
      <c r="BP68" s="183" t="str">
        <f t="shared" si="57"/>
        <v>-</v>
      </c>
      <c r="BQ68" s="183" t="str">
        <f t="shared" si="57"/>
        <v>-</v>
      </c>
      <c r="BR68" s="183" t="str">
        <f t="shared" si="57"/>
        <v>-</v>
      </c>
      <c r="BS68" s="183" t="str">
        <f t="shared" si="57"/>
        <v>-</v>
      </c>
      <c r="BT68" s="183" t="str">
        <f t="shared" si="57"/>
        <v>-</v>
      </c>
      <c r="BU68" s="183" t="str">
        <f t="shared" si="57"/>
        <v>-</v>
      </c>
      <c r="BV68" s="183" t="str">
        <f t="shared" si="57"/>
        <v>-</v>
      </c>
      <c r="BW68" s="183" t="str">
        <f t="shared" si="57"/>
        <v>-</v>
      </c>
      <c r="BX68" s="183" t="str">
        <f t="shared" si="57"/>
        <v>-</v>
      </c>
      <c r="BY68" s="183" t="str">
        <f t="shared" si="57"/>
        <v>-</v>
      </c>
      <c r="BZ68" s="183" t="str">
        <f t="shared" si="57"/>
        <v>-</v>
      </c>
      <c r="CB68" s="183"/>
      <c r="CC68" s="183"/>
      <c r="CD68" s="183"/>
      <c r="CE68" s="183"/>
      <c r="CF68" s="183"/>
      <c r="CG68" s="183"/>
      <c r="CH68" s="183"/>
      <c r="CI68" s="183"/>
      <c r="CJ68" s="183"/>
      <c r="CK68" s="183"/>
      <c r="CL68" s="183"/>
      <c r="CM68" s="183"/>
    </row>
    <row r="69" spans="1:91" ht="12.75">
      <c r="A69" s="56"/>
      <c r="B69" s="2" t="s">
        <v>104</v>
      </c>
      <c r="C69" s="172">
        <v>10</v>
      </c>
      <c r="D69" s="172">
        <v>11</v>
      </c>
      <c r="E69" s="172">
        <v>11</v>
      </c>
      <c r="F69" s="172">
        <v>10</v>
      </c>
      <c r="G69" s="191"/>
      <c r="H69" s="176">
        <f aca="true" t="shared" si="58" ref="H69:H75">J69/I69*100</f>
        <v>62.96296296296296</v>
      </c>
      <c r="I69" s="2">
        <f>J69+N69</f>
        <v>162</v>
      </c>
      <c r="J69" s="2">
        <f t="shared" si="53"/>
        <v>102</v>
      </c>
      <c r="K69" s="2">
        <v>60</v>
      </c>
      <c r="L69" s="2">
        <v>16</v>
      </c>
      <c r="M69" s="2">
        <v>26</v>
      </c>
      <c r="N69" s="2">
        <v>60</v>
      </c>
      <c r="O69" s="2"/>
      <c r="P69" s="2"/>
      <c r="Q69" s="2"/>
      <c r="R69" s="2"/>
      <c r="S69" s="2"/>
      <c r="T69" s="2"/>
      <c r="U69" s="2"/>
      <c r="V69" s="2"/>
      <c r="W69" s="2"/>
      <c r="X69" s="2">
        <v>5</v>
      </c>
      <c r="Y69" s="2">
        <v>4</v>
      </c>
      <c r="Z69" s="2"/>
      <c r="AB69" s="184" t="str">
        <f t="shared" si="54"/>
        <v>-</v>
      </c>
      <c r="AC69" s="184" t="str">
        <f t="shared" si="54"/>
        <v>-</v>
      </c>
      <c r="AD69" s="184" t="str">
        <f t="shared" si="54"/>
        <v>-</v>
      </c>
      <c r="AE69" s="184" t="str">
        <f t="shared" si="54"/>
        <v>-</v>
      </c>
      <c r="AF69" s="184" t="str">
        <f t="shared" si="54"/>
        <v>-</v>
      </c>
      <c r="AG69" s="184" t="str">
        <f t="shared" si="54"/>
        <v>-</v>
      </c>
      <c r="AH69" s="184" t="str">
        <f t="shared" si="54"/>
        <v>-</v>
      </c>
      <c r="AI69" s="184" t="str">
        <f t="shared" si="54"/>
        <v>-</v>
      </c>
      <c r="AJ69" s="184" t="str">
        <f t="shared" si="54"/>
        <v>-</v>
      </c>
      <c r="AK69" s="184">
        <f t="shared" si="54"/>
        <v>1</v>
      </c>
      <c r="AL69" s="184" t="str">
        <f t="shared" si="54"/>
        <v>-</v>
      </c>
      <c r="AM69" s="184" t="str">
        <f t="shared" si="54"/>
        <v>-</v>
      </c>
      <c r="AO69" s="183" t="str">
        <f t="shared" si="55"/>
        <v>-</v>
      </c>
      <c r="AP69" s="183" t="str">
        <f t="shared" si="55"/>
        <v>-</v>
      </c>
      <c r="AQ69" s="183" t="str">
        <f t="shared" si="55"/>
        <v>-</v>
      </c>
      <c r="AR69" s="183" t="str">
        <f t="shared" si="55"/>
        <v>-</v>
      </c>
      <c r="AS69" s="183" t="str">
        <f t="shared" si="55"/>
        <v>-</v>
      </c>
      <c r="AT69" s="183" t="str">
        <f t="shared" si="55"/>
        <v>-</v>
      </c>
      <c r="AU69" s="183" t="str">
        <f t="shared" si="55"/>
        <v>-</v>
      </c>
      <c r="AV69" s="183" t="str">
        <f t="shared" si="55"/>
        <v>-</v>
      </c>
      <c r="AW69" s="183" t="str">
        <f t="shared" si="55"/>
        <v>-</v>
      </c>
      <c r="AX69" s="183" t="str">
        <f t="shared" si="55"/>
        <v>-</v>
      </c>
      <c r="AY69" s="183">
        <f t="shared" si="55"/>
        <v>1</v>
      </c>
      <c r="AZ69" s="183" t="str">
        <f t="shared" si="55"/>
        <v>-</v>
      </c>
      <c r="BB69" s="183" t="str">
        <f t="shared" si="56"/>
        <v>-</v>
      </c>
      <c r="BC69" s="183" t="str">
        <f t="shared" si="56"/>
        <v>-</v>
      </c>
      <c r="BD69" s="183" t="str">
        <f t="shared" si="56"/>
        <v>-</v>
      </c>
      <c r="BE69" s="183" t="str">
        <f t="shared" si="56"/>
        <v>-</v>
      </c>
      <c r="BF69" s="183" t="str">
        <f t="shared" si="56"/>
        <v>-</v>
      </c>
      <c r="BG69" s="183" t="str">
        <f t="shared" si="56"/>
        <v>-</v>
      </c>
      <c r="BH69" s="183" t="str">
        <f t="shared" si="56"/>
        <v>-</v>
      </c>
      <c r="BI69" s="183" t="str">
        <f t="shared" si="56"/>
        <v>-</v>
      </c>
      <c r="BJ69" s="183" t="str">
        <f t="shared" si="56"/>
        <v>-</v>
      </c>
      <c r="BK69" s="183" t="str">
        <f t="shared" si="56"/>
        <v>-</v>
      </c>
      <c r="BL69" s="183">
        <f t="shared" si="56"/>
        <v>1</v>
      </c>
      <c r="BM69" s="183" t="str">
        <f t="shared" si="56"/>
        <v>-</v>
      </c>
      <c r="BO69" s="183" t="str">
        <f t="shared" si="57"/>
        <v>-</v>
      </c>
      <c r="BP69" s="183" t="str">
        <f t="shared" si="57"/>
        <v>-</v>
      </c>
      <c r="BQ69" s="183" t="str">
        <f t="shared" si="57"/>
        <v>-</v>
      </c>
      <c r="BR69" s="183" t="str">
        <f t="shared" si="57"/>
        <v>-</v>
      </c>
      <c r="BS69" s="183" t="str">
        <f t="shared" si="57"/>
        <v>-</v>
      </c>
      <c r="BT69" s="183" t="str">
        <f t="shared" si="57"/>
        <v>-</v>
      </c>
      <c r="BU69" s="183" t="str">
        <f t="shared" si="57"/>
        <v>-</v>
      </c>
      <c r="BV69" s="183" t="str">
        <f t="shared" si="57"/>
        <v>-</v>
      </c>
      <c r="BW69" s="183" t="str">
        <f t="shared" si="57"/>
        <v>-</v>
      </c>
      <c r="BX69" s="183">
        <f t="shared" si="57"/>
        <v>1</v>
      </c>
      <c r="BY69" s="183" t="str">
        <f t="shared" si="57"/>
        <v>-</v>
      </c>
      <c r="BZ69" s="183" t="str">
        <f t="shared" si="57"/>
        <v>-</v>
      </c>
      <c r="CB69" s="183"/>
      <c r="CC69" s="183"/>
      <c r="CD69" s="183"/>
      <c r="CE69" s="183"/>
      <c r="CF69" s="183"/>
      <c r="CG69" s="183"/>
      <c r="CH69" s="183"/>
      <c r="CI69" s="183"/>
      <c r="CJ69" s="183"/>
      <c r="CK69" s="183"/>
      <c r="CL69" s="183"/>
      <c r="CM69" s="183"/>
    </row>
    <row r="70" spans="1:91" ht="12.75">
      <c r="A70" s="56"/>
      <c r="B70" s="2" t="s">
        <v>105</v>
      </c>
      <c r="C70" s="172"/>
      <c r="D70" s="172">
        <v>12</v>
      </c>
      <c r="E70" s="172"/>
      <c r="F70" s="191"/>
      <c r="G70" s="190" t="s">
        <v>258</v>
      </c>
      <c r="H70" s="176">
        <f t="shared" si="58"/>
        <v>61.111111111111114</v>
      </c>
      <c r="I70" s="2">
        <f>J70+N70</f>
        <v>54</v>
      </c>
      <c r="J70" s="2">
        <f t="shared" si="53"/>
        <v>33</v>
      </c>
      <c r="K70" s="2">
        <v>23</v>
      </c>
      <c r="L70" s="2"/>
      <c r="M70" s="2">
        <v>10</v>
      </c>
      <c r="N70" s="2">
        <v>21</v>
      </c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>
        <v>3</v>
      </c>
      <c r="AB70" s="184" t="str">
        <f t="shared" si="54"/>
        <v>-</v>
      </c>
      <c r="AC70" s="184" t="str">
        <f t="shared" si="54"/>
        <v>-</v>
      </c>
      <c r="AD70" s="184" t="str">
        <f t="shared" si="54"/>
        <v>-</v>
      </c>
      <c r="AE70" s="184" t="str">
        <f t="shared" si="54"/>
        <v>-</v>
      </c>
      <c r="AF70" s="184" t="str">
        <f t="shared" si="54"/>
        <v>-</v>
      </c>
      <c r="AG70" s="184" t="str">
        <f t="shared" si="54"/>
        <v>-</v>
      </c>
      <c r="AH70" s="184" t="str">
        <f t="shared" si="54"/>
        <v>-</v>
      </c>
      <c r="AI70" s="184" t="str">
        <f t="shared" si="54"/>
        <v>-</v>
      </c>
      <c r="AJ70" s="184" t="str">
        <f t="shared" si="54"/>
        <v>-</v>
      </c>
      <c r="AK70" s="184" t="str">
        <f t="shared" si="54"/>
        <v>-</v>
      </c>
      <c r="AL70" s="184" t="str">
        <f t="shared" si="54"/>
        <v>-</v>
      </c>
      <c r="AM70" s="184" t="str">
        <f t="shared" si="54"/>
        <v>-</v>
      </c>
      <c r="AO70" s="183" t="str">
        <f t="shared" si="55"/>
        <v>-</v>
      </c>
      <c r="AP70" s="183" t="str">
        <f t="shared" si="55"/>
        <v>-</v>
      </c>
      <c r="AQ70" s="183" t="str">
        <f t="shared" si="55"/>
        <v>-</v>
      </c>
      <c r="AR70" s="183" t="str">
        <f t="shared" si="55"/>
        <v>-</v>
      </c>
      <c r="AS70" s="183" t="str">
        <f t="shared" si="55"/>
        <v>-</v>
      </c>
      <c r="AT70" s="183" t="str">
        <f t="shared" si="55"/>
        <v>-</v>
      </c>
      <c r="AU70" s="183" t="str">
        <f t="shared" si="55"/>
        <v>-</v>
      </c>
      <c r="AV70" s="183" t="str">
        <f t="shared" si="55"/>
        <v>-</v>
      </c>
      <c r="AW70" s="183" t="str">
        <f t="shared" si="55"/>
        <v>-</v>
      </c>
      <c r="AX70" s="183" t="str">
        <f t="shared" si="55"/>
        <v>-</v>
      </c>
      <c r="AY70" s="183" t="str">
        <f t="shared" si="55"/>
        <v>-</v>
      </c>
      <c r="AZ70" s="183">
        <f t="shared" si="55"/>
        <v>1</v>
      </c>
      <c r="BB70" s="183" t="str">
        <f t="shared" si="56"/>
        <v>-</v>
      </c>
      <c r="BC70" s="183" t="str">
        <f t="shared" si="56"/>
        <v>-</v>
      </c>
      <c r="BD70" s="183" t="str">
        <f t="shared" si="56"/>
        <v>-</v>
      </c>
      <c r="BE70" s="183" t="str">
        <f t="shared" si="56"/>
        <v>-</v>
      </c>
      <c r="BF70" s="183" t="str">
        <f t="shared" si="56"/>
        <v>-</v>
      </c>
      <c r="BG70" s="183" t="str">
        <f t="shared" si="56"/>
        <v>-</v>
      </c>
      <c r="BH70" s="183" t="str">
        <f t="shared" si="56"/>
        <v>-</v>
      </c>
      <c r="BI70" s="183" t="str">
        <f t="shared" si="56"/>
        <v>-</v>
      </c>
      <c r="BJ70" s="183" t="str">
        <f t="shared" si="56"/>
        <v>-</v>
      </c>
      <c r="BK70" s="183" t="str">
        <f t="shared" si="56"/>
        <v>-</v>
      </c>
      <c r="BL70" s="183" t="str">
        <f t="shared" si="56"/>
        <v>-</v>
      </c>
      <c r="BM70" s="183" t="str">
        <f t="shared" si="56"/>
        <v>-</v>
      </c>
      <c r="BO70" s="183" t="str">
        <f t="shared" si="57"/>
        <v>-</v>
      </c>
      <c r="BP70" s="183" t="str">
        <f t="shared" si="57"/>
        <v>-</v>
      </c>
      <c r="BQ70" s="183" t="str">
        <f t="shared" si="57"/>
        <v>-</v>
      </c>
      <c r="BR70" s="183" t="str">
        <f t="shared" si="57"/>
        <v>-</v>
      </c>
      <c r="BS70" s="183" t="str">
        <f t="shared" si="57"/>
        <v>-</v>
      </c>
      <c r="BT70" s="183" t="str">
        <f t="shared" si="57"/>
        <v>-</v>
      </c>
      <c r="BU70" s="183" t="str">
        <f t="shared" si="57"/>
        <v>-</v>
      </c>
      <c r="BV70" s="183" t="str">
        <f t="shared" si="57"/>
        <v>-</v>
      </c>
      <c r="BW70" s="183" t="str">
        <f t="shared" si="57"/>
        <v>-</v>
      </c>
      <c r="BX70" s="183" t="str">
        <f t="shared" si="57"/>
        <v>-</v>
      </c>
      <c r="BY70" s="183" t="str">
        <f t="shared" si="57"/>
        <v>-</v>
      </c>
      <c r="BZ70" s="183" t="str">
        <f t="shared" si="57"/>
        <v>-</v>
      </c>
      <c r="CB70" s="183"/>
      <c r="CC70" s="183"/>
      <c r="CD70" s="183"/>
      <c r="CE70" s="183"/>
      <c r="CF70" s="183"/>
      <c r="CG70" s="183"/>
      <c r="CH70" s="183"/>
      <c r="CI70" s="183"/>
      <c r="CJ70" s="183"/>
      <c r="CK70" s="183"/>
      <c r="CL70" s="183"/>
      <c r="CM70" s="183">
        <v>1</v>
      </c>
    </row>
    <row r="71" spans="1:91" ht="12.75">
      <c r="A71" s="56"/>
      <c r="B71" s="2" t="s">
        <v>106</v>
      </c>
      <c r="C71" s="172">
        <v>12</v>
      </c>
      <c r="D71" s="172">
        <v>11</v>
      </c>
      <c r="E71" s="172">
        <v>12</v>
      </c>
      <c r="F71" s="172">
        <v>11</v>
      </c>
      <c r="G71" s="191"/>
      <c r="H71" s="176">
        <f t="shared" si="58"/>
        <v>59.72222222222222</v>
      </c>
      <c r="I71" s="2">
        <f>J71+N71</f>
        <v>216</v>
      </c>
      <c r="J71" s="2">
        <f t="shared" si="53"/>
        <v>129</v>
      </c>
      <c r="K71" s="2">
        <v>79</v>
      </c>
      <c r="L71" s="2">
        <v>16</v>
      </c>
      <c r="M71" s="2">
        <v>34</v>
      </c>
      <c r="N71" s="2">
        <v>87</v>
      </c>
      <c r="O71" s="2"/>
      <c r="P71" s="2"/>
      <c r="Q71" s="2"/>
      <c r="R71" s="2"/>
      <c r="S71" s="2"/>
      <c r="T71" s="2"/>
      <c r="U71" s="2"/>
      <c r="V71" s="2"/>
      <c r="W71" s="2"/>
      <c r="X71" s="2">
        <v>3</v>
      </c>
      <c r="Y71" s="2">
        <v>4</v>
      </c>
      <c r="Z71" s="2">
        <v>5</v>
      </c>
      <c r="AB71" s="184" t="str">
        <f t="shared" si="54"/>
        <v>-</v>
      </c>
      <c r="AC71" s="184" t="str">
        <f t="shared" si="54"/>
        <v>-</v>
      </c>
      <c r="AD71" s="184" t="str">
        <f t="shared" si="54"/>
        <v>-</v>
      </c>
      <c r="AE71" s="184" t="str">
        <f t="shared" si="54"/>
        <v>-</v>
      </c>
      <c r="AF71" s="184" t="str">
        <f t="shared" si="54"/>
        <v>-</v>
      </c>
      <c r="AG71" s="184" t="str">
        <f t="shared" si="54"/>
        <v>-</v>
      </c>
      <c r="AH71" s="184" t="str">
        <f t="shared" si="54"/>
        <v>-</v>
      </c>
      <c r="AI71" s="184" t="str">
        <f t="shared" si="54"/>
        <v>-</v>
      </c>
      <c r="AJ71" s="184" t="str">
        <f t="shared" si="54"/>
        <v>-</v>
      </c>
      <c r="AK71" s="184" t="str">
        <f t="shared" si="54"/>
        <v>-</v>
      </c>
      <c r="AL71" s="184" t="str">
        <f t="shared" si="54"/>
        <v>-</v>
      </c>
      <c r="AM71" s="184">
        <f t="shared" si="54"/>
        <v>1</v>
      </c>
      <c r="AO71" s="183" t="str">
        <f t="shared" si="55"/>
        <v>-</v>
      </c>
      <c r="AP71" s="183" t="str">
        <f t="shared" si="55"/>
        <v>-</v>
      </c>
      <c r="AQ71" s="183" t="str">
        <f t="shared" si="55"/>
        <v>-</v>
      </c>
      <c r="AR71" s="183" t="str">
        <f t="shared" si="55"/>
        <v>-</v>
      </c>
      <c r="AS71" s="183" t="str">
        <f t="shared" si="55"/>
        <v>-</v>
      </c>
      <c r="AT71" s="183" t="str">
        <f t="shared" si="55"/>
        <v>-</v>
      </c>
      <c r="AU71" s="183" t="str">
        <f t="shared" si="55"/>
        <v>-</v>
      </c>
      <c r="AV71" s="183" t="str">
        <f t="shared" si="55"/>
        <v>-</v>
      </c>
      <c r="AW71" s="183" t="str">
        <f t="shared" si="55"/>
        <v>-</v>
      </c>
      <c r="AX71" s="183" t="str">
        <f t="shared" si="55"/>
        <v>-</v>
      </c>
      <c r="AY71" s="183">
        <f t="shared" si="55"/>
        <v>1</v>
      </c>
      <c r="AZ71" s="183" t="str">
        <f t="shared" si="55"/>
        <v>-</v>
      </c>
      <c r="BB71" s="183" t="str">
        <f t="shared" si="56"/>
        <v>-</v>
      </c>
      <c r="BC71" s="183" t="str">
        <f t="shared" si="56"/>
        <v>-</v>
      </c>
      <c r="BD71" s="183" t="str">
        <f t="shared" si="56"/>
        <v>-</v>
      </c>
      <c r="BE71" s="183" t="str">
        <f t="shared" si="56"/>
        <v>-</v>
      </c>
      <c r="BF71" s="183" t="str">
        <f t="shared" si="56"/>
        <v>-</v>
      </c>
      <c r="BG71" s="183" t="str">
        <f t="shared" si="56"/>
        <v>-</v>
      </c>
      <c r="BH71" s="183" t="str">
        <f t="shared" si="56"/>
        <v>-</v>
      </c>
      <c r="BI71" s="183" t="str">
        <f t="shared" si="56"/>
        <v>-</v>
      </c>
      <c r="BJ71" s="183" t="str">
        <f t="shared" si="56"/>
        <v>-</v>
      </c>
      <c r="BK71" s="183" t="str">
        <f t="shared" si="56"/>
        <v>-</v>
      </c>
      <c r="BL71" s="183" t="str">
        <f t="shared" si="56"/>
        <v>-</v>
      </c>
      <c r="BM71" s="183">
        <f t="shared" si="56"/>
        <v>1</v>
      </c>
      <c r="BO71" s="183" t="str">
        <f t="shared" si="57"/>
        <v>-</v>
      </c>
      <c r="BP71" s="183" t="str">
        <f t="shared" si="57"/>
        <v>-</v>
      </c>
      <c r="BQ71" s="183" t="str">
        <f t="shared" si="57"/>
        <v>-</v>
      </c>
      <c r="BR71" s="183" t="str">
        <f t="shared" si="57"/>
        <v>-</v>
      </c>
      <c r="BS71" s="183" t="str">
        <f t="shared" si="57"/>
        <v>-</v>
      </c>
      <c r="BT71" s="183" t="str">
        <f t="shared" si="57"/>
        <v>-</v>
      </c>
      <c r="BU71" s="183" t="str">
        <f t="shared" si="57"/>
        <v>-</v>
      </c>
      <c r="BV71" s="183" t="str">
        <f t="shared" si="57"/>
        <v>-</v>
      </c>
      <c r="BW71" s="183" t="str">
        <f t="shared" si="57"/>
        <v>-</v>
      </c>
      <c r="BX71" s="183" t="str">
        <f t="shared" si="57"/>
        <v>-</v>
      </c>
      <c r="BY71" s="183">
        <f t="shared" si="57"/>
        <v>1</v>
      </c>
      <c r="BZ71" s="183" t="str">
        <f t="shared" si="57"/>
        <v>-</v>
      </c>
      <c r="CB71" s="183"/>
      <c r="CC71" s="183"/>
      <c r="CD71" s="183"/>
      <c r="CE71" s="183"/>
      <c r="CF71" s="183"/>
      <c r="CG71" s="183"/>
      <c r="CH71" s="183"/>
      <c r="CI71" s="183"/>
      <c r="CJ71" s="183"/>
      <c r="CK71" s="183"/>
      <c r="CL71" s="183"/>
      <c r="CM71" s="183"/>
    </row>
    <row r="72" spans="1:91" ht="12.75">
      <c r="A72" s="56" t="s">
        <v>107</v>
      </c>
      <c r="B72" s="2" t="s">
        <v>108</v>
      </c>
      <c r="C72" s="172">
        <v>10</v>
      </c>
      <c r="D72" s="172"/>
      <c r="E72" s="172">
        <v>10</v>
      </c>
      <c r="F72" s="172"/>
      <c r="G72" s="191"/>
      <c r="H72" s="176">
        <f t="shared" si="58"/>
        <v>60.49382716049383</v>
      </c>
      <c r="I72" s="2">
        <f>J72+N72</f>
        <v>162</v>
      </c>
      <c r="J72" s="2">
        <f t="shared" si="53"/>
        <v>98</v>
      </c>
      <c r="K72" s="2">
        <v>58</v>
      </c>
      <c r="L72" s="2">
        <v>14</v>
      </c>
      <c r="M72" s="2">
        <v>26</v>
      </c>
      <c r="N72" s="2">
        <v>64</v>
      </c>
      <c r="O72" s="2"/>
      <c r="P72" s="2"/>
      <c r="Q72" s="2"/>
      <c r="R72" s="2"/>
      <c r="S72" s="2"/>
      <c r="T72" s="2"/>
      <c r="U72" s="2"/>
      <c r="V72" s="2"/>
      <c r="W72" s="2"/>
      <c r="X72" s="2">
        <v>7</v>
      </c>
      <c r="Y72" s="2"/>
      <c r="Z72" s="2"/>
      <c r="AB72" s="184" t="str">
        <f t="shared" si="54"/>
        <v>-</v>
      </c>
      <c r="AC72" s="184" t="str">
        <f t="shared" si="54"/>
        <v>-</v>
      </c>
      <c r="AD72" s="184" t="str">
        <f t="shared" si="54"/>
        <v>-</v>
      </c>
      <c r="AE72" s="184" t="str">
        <f t="shared" si="54"/>
        <v>-</v>
      </c>
      <c r="AF72" s="184" t="str">
        <f t="shared" si="54"/>
        <v>-</v>
      </c>
      <c r="AG72" s="184" t="str">
        <f t="shared" si="54"/>
        <v>-</v>
      </c>
      <c r="AH72" s="184" t="str">
        <f t="shared" si="54"/>
        <v>-</v>
      </c>
      <c r="AI72" s="184" t="str">
        <f t="shared" si="54"/>
        <v>-</v>
      </c>
      <c r="AJ72" s="184" t="str">
        <f t="shared" si="54"/>
        <v>-</v>
      </c>
      <c r="AK72" s="184">
        <f t="shared" si="54"/>
        <v>1</v>
      </c>
      <c r="AL72" s="184" t="str">
        <f t="shared" si="54"/>
        <v>-</v>
      </c>
      <c r="AM72" s="184" t="str">
        <f t="shared" si="54"/>
        <v>-</v>
      </c>
      <c r="AO72" s="183" t="str">
        <f t="shared" si="55"/>
        <v>-</v>
      </c>
      <c r="AP72" s="183" t="str">
        <f t="shared" si="55"/>
        <v>-</v>
      </c>
      <c r="AQ72" s="183" t="str">
        <f t="shared" si="55"/>
        <v>-</v>
      </c>
      <c r="AR72" s="183" t="str">
        <f t="shared" si="55"/>
        <v>-</v>
      </c>
      <c r="AS72" s="183" t="str">
        <f t="shared" si="55"/>
        <v>-</v>
      </c>
      <c r="AT72" s="183" t="str">
        <f t="shared" si="55"/>
        <v>-</v>
      </c>
      <c r="AU72" s="183" t="str">
        <f t="shared" si="55"/>
        <v>-</v>
      </c>
      <c r="AV72" s="183" t="str">
        <f t="shared" si="55"/>
        <v>-</v>
      </c>
      <c r="AW72" s="183" t="str">
        <f t="shared" si="55"/>
        <v>-</v>
      </c>
      <c r="AX72" s="183" t="str">
        <f t="shared" si="55"/>
        <v>-</v>
      </c>
      <c r="AY72" s="183" t="str">
        <f t="shared" si="55"/>
        <v>-</v>
      </c>
      <c r="AZ72" s="183" t="str">
        <f t="shared" si="55"/>
        <v>-</v>
      </c>
      <c r="BB72" s="183" t="str">
        <f t="shared" si="56"/>
        <v>-</v>
      </c>
      <c r="BC72" s="183" t="str">
        <f t="shared" si="56"/>
        <v>-</v>
      </c>
      <c r="BD72" s="183" t="str">
        <f t="shared" si="56"/>
        <v>-</v>
      </c>
      <c r="BE72" s="183" t="str">
        <f t="shared" si="56"/>
        <v>-</v>
      </c>
      <c r="BF72" s="183" t="str">
        <f t="shared" si="56"/>
        <v>-</v>
      </c>
      <c r="BG72" s="183" t="str">
        <f t="shared" si="56"/>
        <v>-</v>
      </c>
      <c r="BH72" s="183" t="str">
        <f t="shared" si="56"/>
        <v>-</v>
      </c>
      <c r="BI72" s="183" t="str">
        <f t="shared" si="56"/>
        <v>-</v>
      </c>
      <c r="BJ72" s="183" t="str">
        <f t="shared" si="56"/>
        <v>-</v>
      </c>
      <c r="BK72" s="183">
        <f t="shared" si="56"/>
        <v>1</v>
      </c>
      <c r="BL72" s="183" t="str">
        <f t="shared" si="56"/>
        <v>-</v>
      </c>
      <c r="BM72" s="183" t="str">
        <f t="shared" si="56"/>
        <v>-</v>
      </c>
      <c r="BO72" s="183" t="str">
        <f t="shared" si="57"/>
        <v>-</v>
      </c>
      <c r="BP72" s="183" t="str">
        <f t="shared" si="57"/>
        <v>-</v>
      </c>
      <c r="BQ72" s="183" t="str">
        <f t="shared" si="57"/>
        <v>-</v>
      </c>
      <c r="BR72" s="183" t="str">
        <f t="shared" si="57"/>
        <v>-</v>
      </c>
      <c r="BS72" s="183" t="str">
        <f t="shared" si="57"/>
        <v>-</v>
      </c>
      <c r="BT72" s="183" t="str">
        <f t="shared" si="57"/>
        <v>-</v>
      </c>
      <c r="BU72" s="183" t="str">
        <f t="shared" si="57"/>
        <v>-</v>
      </c>
      <c r="BV72" s="183" t="str">
        <f t="shared" si="57"/>
        <v>-</v>
      </c>
      <c r="BW72" s="183" t="str">
        <f t="shared" si="57"/>
        <v>-</v>
      </c>
      <c r="BX72" s="183" t="str">
        <f t="shared" si="57"/>
        <v>-</v>
      </c>
      <c r="BY72" s="183" t="str">
        <f t="shared" si="57"/>
        <v>-</v>
      </c>
      <c r="BZ72" s="183" t="str">
        <f t="shared" si="57"/>
        <v>-</v>
      </c>
      <c r="CB72" s="183"/>
      <c r="CC72" s="183"/>
      <c r="CD72" s="183"/>
      <c r="CE72" s="183"/>
      <c r="CF72" s="183"/>
      <c r="CG72" s="183"/>
      <c r="CH72" s="183"/>
      <c r="CI72" s="183"/>
      <c r="CJ72" s="183"/>
      <c r="CK72" s="183"/>
      <c r="CL72" s="183"/>
      <c r="CM72" s="183"/>
    </row>
    <row r="73" spans="1:91" ht="12.75">
      <c r="A73" s="56" t="s">
        <v>109</v>
      </c>
      <c r="B73" s="2" t="s">
        <v>110</v>
      </c>
      <c r="C73" s="172"/>
      <c r="D73" s="172">
        <v>7</v>
      </c>
      <c r="E73" s="172">
        <v>7</v>
      </c>
      <c r="F73" s="172"/>
      <c r="G73" s="191"/>
      <c r="H73" s="176">
        <f t="shared" si="58"/>
        <v>51.85185185185185</v>
      </c>
      <c r="I73" s="2">
        <f>J73+N73</f>
        <v>108</v>
      </c>
      <c r="J73" s="2">
        <f t="shared" si="53"/>
        <v>56</v>
      </c>
      <c r="K73" s="2">
        <v>30</v>
      </c>
      <c r="L73" s="2"/>
      <c r="M73" s="2">
        <v>26</v>
      </c>
      <c r="N73" s="2">
        <v>52</v>
      </c>
      <c r="O73" s="2"/>
      <c r="P73" s="2"/>
      <c r="Q73" s="2"/>
      <c r="R73" s="2"/>
      <c r="S73" s="2"/>
      <c r="T73" s="2"/>
      <c r="U73" s="2">
        <v>4</v>
      </c>
      <c r="V73" s="2"/>
      <c r="W73" s="2"/>
      <c r="X73" s="2"/>
      <c r="Y73" s="2"/>
      <c r="Z73" s="2"/>
      <c r="AB73" s="184" t="str">
        <f t="shared" si="54"/>
        <v>-</v>
      </c>
      <c r="AC73" s="184" t="str">
        <f t="shared" si="54"/>
        <v>-</v>
      </c>
      <c r="AD73" s="184" t="str">
        <f t="shared" si="54"/>
        <v>-</v>
      </c>
      <c r="AE73" s="184" t="str">
        <f t="shared" si="54"/>
        <v>-</v>
      </c>
      <c r="AF73" s="184" t="str">
        <f t="shared" si="54"/>
        <v>-</v>
      </c>
      <c r="AG73" s="184" t="str">
        <f t="shared" si="54"/>
        <v>-</v>
      </c>
      <c r="AH73" s="184" t="str">
        <f t="shared" si="54"/>
        <v>-</v>
      </c>
      <c r="AI73" s="184" t="str">
        <f t="shared" si="54"/>
        <v>-</v>
      </c>
      <c r="AJ73" s="184" t="str">
        <f t="shared" si="54"/>
        <v>-</v>
      </c>
      <c r="AK73" s="184" t="str">
        <f t="shared" si="54"/>
        <v>-</v>
      </c>
      <c r="AL73" s="184" t="str">
        <f t="shared" si="54"/>
        <v>-</v>
      </c>
      <c r="AM73" s="184" t="str">
        <f t="shared" si="54"/>
        <v>-</v>
      </c>
      <c r="AO73" s="183" t="str">
        <f t="shared" si="55"/>
        <v>-</v>
      </c>
      <c r="AP73" s="183" t="str">
        <f t="shared" si="55"/>
        <v>-</v>
      </c>
      <c r="AQ73" s="183" t="str">
        <f t="shared" si="55"/>
        <v>-</v>
      </c>
      <c r="AR73" s="183" t="str">
        <f t="shared" si="55"/>
        <v>-</v>
      </c>
      <c r="AS73" s="183" t="str">
        <f t="shared" si="55"/>
        <v>-</v>
      </c>
      <c r="AT73" s="183" t="str">
        <f t="shared" si="55"/>
        <v>-</v>
      </c>
      <c r="AU73" s="183">
        <f t="shared" si="55"/>
        <v>1</v>
      </c>
      <c r="AV73" s="183" t="str">
        <f t="shared" si="55"/>
        <v>-</v>
      </c>
      <c r="AW73" s="183" t="str">
        <f t="shared" si="55"/>
        <v>-</v>
      </c>
      <c r="AX73" s="183" t="str">
        <f t="shared" si="55"/>
        <v>-</v>
      </c>
      <c r="AY73" s="183" t="str">
        <f t="shared" si="55"/>
        <v>-</v>
      </c>
      <c r="AZ73" s="183" t="str">
        <f t="shared" si="55"/>
        <v>-</v>
      </c>
      <c r="BB73" s="183" t="str">
        <f t="shared" si="56"/>
        <v>-</v>
      </c>
      <c r="BC73" s="183" t="str">
        <f t="shared" si="56"/>
        <v>-</v>
      </c>
      <c r="BD73" s="183" t="str">
        <f t="shared" si="56"/>
        <v>-</v>
      </c>
      <c r="BE73" s="183" t="str">
        <f t="shared" si="56"/>
        <v>-</v>
      </c>
      <c r="BF73" s="183" t="str">
        <f t="shared" si="56"/>
        <v>-</v>
      </c>
      <c r="BG73" s="183" t="str">
        <f t="shared" si="56"/>
        <v>-</v>
      </c>
      <c r="BH73" s="183">
        <f t="shared" si="56"/>
        <v>1</v>
      </c>
      <c r="BI73" s="183" t="str">
        <f t="shared" si="56"/>
        <v>-</v>
      </c>
      <c r="BJ73" s="183" t="str">
        <f t="shared" si="56"/>
        <v>-</v>
      </c>
      <c r="BK73" s="183" t="str">
        <f t="shared" si="56"/>
        <v>-</v>
      </c>
      <c r="BL73" s="183" t="str">
        <f t="shared" si="56"/>
        <v>-</v>
      </c>
      <c r="BM73" s="183" t="str">
        <f t="shared" si="56"/>
        <v>-</v>
      </c>
      <c r="BO73" s="183" t="str">
        <f t="shared" si="57"/>
        <v>-</v>
      </c>
      <c r="BP73" s="183" t="str">
        <f t="shared" si="57"/>
        <v>-</v>
      </c>
      <c r="BQ73" s="183" t="str">
        <f t="shared" si="57"/>
        <v>-</v>
      </c>
      <c r="BR73" s="183" t="str">
        <f t="shared" si="57"/>
        <v>-</v>
      </c>
      <c r="BS73" s="183" t="str">
        <f t="shared" si="57"/>
        <v>-</v>
      </c>
      <c r="BT73" s="183" t="str">
        <f t="shared" si="57"/>
        <v>-</v>
      </c>
      <c r="BU73" s="183" t="str">
        <f t="shared" si="57"/>
        <v>-</v>
      </c>
      <c r="BV73" s="183" t="str">
        <f t="shared" si="57"/>
        <v>-</v>
      </c>
      <c r="BW73" s="183" t="str">
        <f t="shared" si="57"/>
        <v>-</v>
      </c>
      <c r="BX73" s="183" t="str">
        <f t="shared" si="57"/>
        <v>-</v>
      </c>
      <c r="BY73" s="183" t="str">
        <f t="shared" si="57"/>
        <v>-</v>
      </c>
      <c r="BZ73" s="183" t="str">
        <f t="shared" si="57"/>
        <v>-</v>
      </c>
      <c r="CB73" s="183"/>
      <c r="CC73" s="183"/>
      <c r="CD73" s="183"/>
      <c r="CE73" s="183"/>
      <c r="CF73" s="183"/>
      <c r="CG73" s="183"/>
      <c r="CH73" s="183"/>
      <c r="CI73" s="183"/>
      <c r="CJ73" s="183"/>
      <c r="CK73" s="183"/>
      <c r="CL73" s="183"/>
      <c r="CM73" s="183"/>
    </row>
    <row r="74" spans="1:91" ht="12.75">
      <c r="A74" s="57" t="s">
        <v>111</v>
      </c>
      <c r="B74" s="74" t="s">
        <v>112</v>
      </c>
      <c r="C74" s="1"/>
      <c r="D74" s="1"/>
      <c r="E74" s="1"/>
      <c r="F74" s="1"/>
      <c r="G74" s="1"/>
      <c r="H74" s="175">
        <f t="shared" si="58"/>
        <v>34.12698412698413</v>
      </c>
      <c r="I74" s="1">
        <f aca="true" t="shared" si="59" ref="I74:Z74">SUM(I75:I83)</f>
        <v>756</v>
      </c>
      <c r="J74" s="1">
        <f t="shared" si="59"/>
        <v>258</v>
      </c>
      <c r="K74" s="1">
        <f t="shared" si="59"/>
        <v>164</v>
      </c>
      <c r="L74" s="1">
        <f t="shared" si="59"/>
        <v>12</v>
      </c>
      <c r="M74" s="1">
        <f t="shared" si="59"/>
        <v>82</v>
      </c>
      <c r="N74" s="1">
        <f t="shared" si="59"/>
        <v>498</v>
      </c>
      <c r="O74" s="1">
        <f t="shared" si="59"/>
        <v>0</v>
      </c>
      <c r="P74" s="1">
        <f t="shared" si="59"/>
        <v>0</v>
      </c>
      <c r="Q74" s="1">
        <f t="shared" si="59"/>
        <v>0</v>
      </c>
      <c r="R74" s="1">
        <f t="shared" si="59"/>
        <v>0</v>
      </c>
      <c r="S74" s="1">
        <f t="shared" si="59"/>
        <v>0</v>
      </c>
      <c r="T74" s="1">
        <f t="shared" si="59"/>
        <v>0</v>
      </c>
      <c r="U74" s="1">
        <f t="shared" si="59"/>
        <v>0</v>
      </c>
      <c r="V74" s="1">
        <f t="shared" si="59"/>
        <v>0</v>
      </c>
      <c r="W74" s="1">
        <f t="shared" si="59"/>
        <v>7</v>
      </c>
      <c r="X74" s="1">
        <f t="shared" si="59"/>
        <v>3</v>
      </c>
      <c r="Y74" s="1">
        <f t="shared" si="59"/>
        <v>0</v>
      </c>
      <c r="Z74" s="1">
        <f t="shared" si="59"/>
        <v>12</v>
      </c>
      <c r="AB74" s="185">
        <f aca="true" t="shared" si="60" ref="AB74:CM74">SUM(AB75:AB83)</f>
        <v>0</v>
      </c>
      <c r="AC74" s="185">
        <f t="shared" si="60"/>
        <v>0</v>
      </c>
      <c r="AD74" s="185">
        <f t="shared" si="60"/>
        <v>0</v>
      </c>
      <c r="AE74" s="185">
        <f t="shared" si="60"/>
        <v>0</v>
      </c>
      <c r="AF74" s="185">
        <f t="shared" si="60"/>
        <v>0</v>
      </c>
      <c r="AG74" s="185">
        <f t="shared" si="60"/>
        <v>0</v>
      </c>
      <c r="AH74" s="185">
        <f t="shared" si="60"/>
        <v>0</v>
      </c>
      <c r="AI74" s="185">
        <f t="shared" si="60"/>
        <v>0</v>
      </c>
      <c r="AJ74" s="185">
        <f t="shared" si="60"/>
        <v>0</v>
      </c>
      <c r="AK74" s="185">
        <f t="shared" si="60"/>
        <v>0</v>
      </c>
      <c r="AL74" s="185">
        <f t="shared" si="60"/>
        <v>0</v>
      </c>
      <c r="AM74" s="185">
        <f t="shared" si="60"/>
        <v>0</v>
      </c>
      <c r="AO74" s="185">
        <f t="shared" si="60"/>
        <v>0</v>
      </c>
      <c r="AP74" s="185">
        <f t="shared" si="60"/>
        <v>0</v>
      </c>
      <c r="AQ74" s="185">
        <f t="shared" si="60"/>
        <v>0</v>
      </c>
      <c r="AR74" s="185">
        <f t="shared" si="60"/>
        <v>0</v>
      </c>
      <c r="AS74" s="185">
        <f t="shared" si="60"/>
        <v>0</v>
      </c>
      <c r="AT74" s="185">
        <f t="shared" si="60"/>
        <v>0</v>
      </c>
      <c r="AU74" s="185">
        <f t="shared" si="60"/>
        <v>0</v>
      </c>
      <c r="AV74" s="185">
        <f t="shared" si="60"/>
        <v>0</v>
      </c>
      <c r="AW74" s="185">
        <f t="shared" si="60"/>
        <v>2</v>
      </c>
      <c r="AX74" s="185">
        <f t="shared" si="60"/>
        <v>1</v>
      </c>
      <c r="AY74" s="185">
        <f t="shared" si="60"/>
        <v>0</v>
      </c>
      <c r="AZ74" s="185">
        <f t="shared" si="60"/>
        <v>3</v>
      </c>
      <c r="BB74" s="185">
        <f t="shared" si="60"/>
        <v>0</v>
      </c>
      <c r="BC74" s="185">
        <f t="shared" si="60"/>
        <v>0</v>
      </c>
      <c r="BD74" s="185">
        <f t="shared" si="60"/>
        <v>0</v>
      </c>
      <c r="BE74" s="185">
        <f t="shared" si="60"/>
        <v>0</v>
      </c>
      <c r="BF74" s="185">
        <f t="shared" si="60"/>
        <v>0</v>
      </c>
      <c r="BG74" s="185">
        <f t="shared" si="60"/>
        <v>0</v>
      </c>
      <c r="BH74" s="185">
        <f t="shared" si="60"/>
        <v>0</v>
      </c>
      <c r="BI74" s="185">
        <f t="shared" si="60"/>
        <v>0</v>
      </c>
      <c r="BJ74" s="185">
        <f t="shared" si="60"/>
        <v>0</v>
      </c>
      <c r="BK74" s="185">
        <f t="shared" si="60"/>
        <v>0</v>
      </c>
      <c r="BL74" s="185">
        <f t="shared" si="60"/>
        <v>0</v>
      </c>
      <c r="BM74" s="185">
        <f t="shared" si="60"/>
        <v>0</v>
      </c>
      <c r="BO74" s="185">
        <f t="shared" si="60"/>
        <v>0</v>
      </c>
      <c r="BP74" s="185">
        <f t="shared" si="60"/>
        <v>0</v>
      </c>
      <c r="BQ74" s="185">
        <f t="shared" si="60"/>
        <v>0</v>
      </c>
      <c r="BR74" s="185">
        <f t="shared" si="60"/>
        <v>0</v>
      </c>
      <c r="BS74" s="185">
        <f t="shared" si="60"/>
        <v>0</v>
      </c>
      <c r="BT74" s="185">
        <f t="shared" si="60"/>
        <v>0</v>
      </c>
      <c r="BU74" s="185">
        <f t="shared" si="60"/>
        <v>0</v>
      </c>
      <c r="BV74" s="185">
        <f t="shared" si="60"/>
        <v>0</v>
      </c>
      <c r="BW74" s="185">
        <f t="shared" si="60"/>
        <v>0</v>
      </c>
      <c r="BX74" s="185">
        <f t="shared" si="60"/>
        <v>0</v>
      </c>
      <c r="BY74" s="185">
        <f t="shared" si="60"/>
        <v>0</v>
      </c>
      <c r="BZ74" s="185">
        <f t="shared" si="60"/>
        <v>0</v>
      </c>
      <c r="CB74" s="185">
        <f t="shared" si="60"/>
        <v>0</v>
      </c>
      <c r="CC74" s="185">
        <f t="shared" si="60"/>
        <v>0</v>
      </c>
      <c r="CD74" s="185">
        <f t="shared" si="60"/>
        <v>0</v>
      </c>
      <c r="CE74" s="185">
        <f t="shared" si="60"/>
        <v>0</v>
      </c>
      <c r="CF74" s="185">
        <f t="shared" si="60"/>
        <v>0</v>
      </c>
      <c r="CG74" s="185">
        <f t="shared" si="60"/>
        <v>0</v>
      </c>
      <c r="CH74" s="185">
        <f t="shared" si="60"/>
        <v>0</v>
      </c>
      <c r="CI74" s="185">
        <f t="shared" si="60"/>
        <v>0</v>
      </c>
      <c r="CJ74" s="185">
        <f t="shared" si="60"/>
        <v>0</v>
      </c>
      <c r="CK74" s="185">
        <f t="shared" si="60"/>
        <v>0</v>
      </c>
      <c r="CL74" s="185">
        <f t="shared" si="60"/>
        <v>0</v>
      </c>
      <c r="CM74" s="185">
        <f t="shared" si="60"/>
        <v>0</v>
      </c>
    </row>
    <row r="75" spans="1:91" ht="12.75">
      <c r="A75" s="82" t="s">
        <v>113</v>
      </c>
      <c r="B75" s="2" t="s">
        <v>240</v>
      </c>
      <c r="C75" s="68"/>
      <c r="D75" s="68">
        <v>12</v>
      </c>
      <c r="E75" s="68"/>
      <c r="F75" s="68"/>
      <c r="G75" s="68"/>
      <c r="H75" s="176">
        <f t="shared" si="58"/>
        <v>32.592592592592595</v>
      </c>
      <c r="I75" s="2">
        <f>J75+N75</f>
        <v>135</v>
      </c>
      <c r="J75" s="2">
        <f aca="true" t="shared" si="61" ref="J75:J83">O75*O$6+P75*P$6+Q75*Q$6+R75*R$6+S75*S$6+T75*T$6+U75*U$6+V75*V$6+W75*W$6+X75*X$6+Y75*Y$6+Z75*Z$6</f>
        <v>44</v>
      </c>
      <c r="K75" s="2">
        <v>34</v>
      </c>
      <c r="L75" s="2"/>
      <c r="M75" s="2">
        <v>10</v>
      </c>
      <c r="N75" s="2">
        <v>91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>
        <v>4</v>
      </c>
      <c r="AB75" s="184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84" t="str">
        <f t="shared" si="62"/>
        <v>-</v>
      </c>
      <c r="AD75" s="184" t="str">
        <f t="shared" si="62"/>
        <v>-</v>
      </c>
      <c r="AE75" s="184" t="str">
        <f t="shared" si="62"/>
        <v>-</v>
      </c>
      <c r="AF75" s="184" t="str">
        <f t="shared" si="62"/>
        <v>-</v>
      </c>
      <c r="AG75" s="184" t="str">
        <f t="shared" si="62"/>
        <v>-</v>
      </c>
      <c r="AH75" s="184" t="str">
        <f t="shared" si="62"/>
        <v>-</v>
      </c>
      <c r="AI75" s="184" t="str">
        <f t="shared" si="62"/>
        <v>-</v>
      </c>
      <c r="AJ75" s="184" t="str">
        <f t="shared" si="62"/>
        <v>-</v>
      </c>
      <c r="AK75" s="184" t="str">
        <f t="shared" si="62"/>
        <v>-</v>
      </c>
      <c r="AL75" s="184" t="str">
        <f t="shared" si="62"/>
        <v>-</v>
      </c>
      <c r="AM75" s="184" t="str">
        <f t="shared" si="62"/>
        <v>-</v>
      </c>
      <c r="AO75" s="183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83" t="str">
        <f t="shared" si="63"/>
        <v>-</v>
      </c>
      <c r="AQ75" s="183" t="str">
        <f t="shared" si="63"/>
        <v>-</v>
      </c>
      <c r="AR75" s="183" t="str">
        <f t="shared" si="63"/>
        <v>-</v>
      </c>
      <c r="AS75" s="183" t="str">
        <f t="shared" si="63"/>
        <v>-</v>
      </c>
      <c r="AT75" s="183" t="str">
        <f t="shared" si="63"/>
        <v>-</v>
      </c>
      <c r="AU75" s="183" t="str">
        <f t="shared" si="63"/>
        <v>-</v>
      </c>
      <c r="AV75" s="183" t="str">
        <f t="shared" si="63"/>
        <v>-</v>
      </c>
      <c r="AW75" s="183" t="str">
        <f t="shared" si="63"/>
        <v>-</v>
      </c>
      <c r="AX75" s="183" t="str">
        <f t="shared" si="63"/>
        <v>-</v>
      </c>
      <c r="AY75" s="183" t="str">
        <f t="shared" si="63"/>
        <v>-</v>
      </c>
      <c r="AZ75" s="183">
        <f t="shared" si="63"/>
        <v>1</v>
      </c>
      <c r="BB75" s="183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83" t="str">
        <f t="shared" si="64"/>
        <v>-</v>
      </c>
      <c r="BD75" s="183" t="str">
        <f t="shared" si="64"/>
        <v>-</v>
      </c>
      <c r="BE75" s="183" t="str">
        <f t="shared" si="64"/>
        <v>-</v>
      </c>
      <c r="BF75" s="183" t="str">
        <f t="shared" si="64"/>
        <v>-</v>
      </c>
      <c r="BG75" s="183" t="str">
        <f t="shared" si="64"/>
        <v>-</v>
      </c>
      <c r="BH75" s="183" t="str">
        <f t="shared" si="64"/>
        <v>-</v>
      </c>
      <c r="BI75" s="183" t="str">
        <f t="shared" si="64"/>
        <v>-</v>
      </c>
      <c r="BJ75" s="183" t="str">
        <f t="shared" si="64"/>
        <v>-</v>
      </c>
      <c r="BK75" s="183" t="str">
        <f t="shared" si="64"/>
        <v>-</v>
      </c>
      <c r="BL75" s="183" t="str">
        <f t="shared" si="64"/>
        <v>-</v>
      </c>
      <c r="BM75" s="183" t="str">
        <f t="shared" si="64"/>
        <v>-</v>
      </c>
      <c r="BO75" s="183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83" t="str">
        <f t="shared" si="65"/>
        <v>-</v>
      </c>
      <c r="BQ75" s="183" t="str">
        <f t="shared" si="65"/>
        <v>-</v>
      </c>
      <c r="BR75" s="183" t="str">
        <f t="shared" si="65"/>
        <v>-</v>
      </c>
      <c r="BS75" s="183" t="str">
        <f t="shared" si="65"/>
        <v>-</v>
      </c>
      <c r="BT75" s="183" t="str">
        <f t="shared" si="65"/>
        <v>-</v>
      </c>
      <c r="BU75" s="183" t="str">
        <f t="shared" si="65"/>
        <v>-</v>
      </c>
      <c r="BV75" s="183" t="str">
        <f t="shared" si="65"/>
        <v>-</v>
      </c>
      <c r="BW75" s="183" t="str">
        <f t="shared" si="65"/>
        <v>-</v>
      </c>
      <c r="BX75" s="183" t="str">
        <f t="shared" si="65"/>
        <v>-</v>
      </c>
      <c r="BY75" s="183" t="str">
        <f t="shared" si="65"/>
        <v>-</v>
      </c>
      <c r="BZ75" s="183" t="str">
        <f t="shared" si="65"/>
        <v>-</v>
      </c>
      <c r="CB75" s="183"/>
      <c r="CC75" s="183"/>
      <c r="CD75" s="183"/>
      <c r="CE75" s="183"/>
      <c r="CF75" s="183"/>
      <c r="CG75" s="183"/>
      <c r="CH75" s="183"/>
      <c r="CI75" s="183"/>
      <c r="CJ75" s="183"/>
      <c r="CK75" s="183"/>
      <c r="CL75" s="183"/>
      <c r="CM75" s="183"/>
    </row>
    <row r="76" spans="1:91" ht="12.75">
      <c r="A76" s="82"/>
      <c r="B76" s="21" t="s">
        <v>152</v>
      </c>
      <c r="C76" s="172"/>
      <c r="D76" s="68"/>
      <c r="E76" s="68"/>
      <c r="F76" s="68"/>
      <c r="G76" s="68"/>
      <c r="H76" s="176"/>
      <c r="I76" s="2"/>
      <c r="J76" s="2">
        <f t="shared" si="61"/>
        <v>0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B76" s="184" t="str">
        <f t="shared" si="62"/>
        <v>-</v>
      </c>
      <c r="AC76" s="184" t="str">
        <f t="shared" si="62"/>
        <v>-</v>
      </c>
      <c r="AD76" s="184" t="str">
        <f t="shared" si="62"/>
        <v>-</v>
      </c>
      <c r="AE76" s="184" t="str">
        <f t="shared" si="62"/>
        <v>-</v>
      </c>
      <c r="AF76" s="184" t="str">
        <f t="shared" si="62"/>
        <v>-</v>
      </c>
      <c r="AG76" s="184" t="str">
        <f t="shared" si="62"/>
        <v>-</v>
      </c>
      <c r="AH76" s="184" t="str">
        <f t="shared" si="62"/>
        <v>-</v>
      </c>
      <c r="AI76" s="184" t="str">
        <f t="shared" si="62"/>
        <v>-</v>
      </c>
      <c r="AJ76" s="184" t="str">
        <f t="shared" si="62"/>
        <v>-</v>
      </c>
      <c r="AK76" s="184" t="str">
        <f t="shared" si="62"/>
        <v>-</v>
      </c>
      <c r="AL76" s="184" t="str">
        <f t="shared" si="62"/>
        <v>-</v>
      </c>
      <c r="AM76" s="184" t="str">
        <f t="shared" si="62"/>
        <v>-</v>
      </c>
      <c r="AO76" s="183" t="str">
        <f t="shared" si="63"/>
        <v>-</v>
      </c>
      <c r="AP76" s="183" t="str">
        <f t="shared" si="63"/>
        <v>-</v>
      </c>
      <c r="AQ76" s="183" t="str">
        <f t="shared" si="63"/>
        <v>-</v>
      </c>
      <c r="AR76" s="183" t="str">
        <f t="shared" si="63"/>
        <v>-</v>
      </c>
      <c r="AS76" s="183" t="str">
        <f t="shared" si="63"/>
        <v>-</v>
      </c>
      <c r="AT76" s="183" t="str">
        <f t="shared" si="63"/>
        <v>-</v>
      </c>
      <c r="AU76" s="183" t="str">
        <f t="shared" si="63"/>
        <v>-</v>
      </c>
      <c r="AV76" s="183" t="str">
        <f t="shared" si="63"/>
        <v>-</v>
      </c>
      <c r="AW76" s="183" t="str">
        <f t="shared" si="63"/>
        <v>-</v>
      </c>
      <c r="AX76" s="183" t="str">
        <f t="shared" si="63"/>
        <v>-</v>
      </c>
      <c r="AY76" s="183" t="str">
        <f t="shared" si="63"/>
        <v>-</v>
      </c>
      <c r="AZ76" s="183" t="str">
        <f t="shared" si="63"/>
        <v>-</v>
      </c>
      <c r="BB76" s="183" t="str">
        <f t="shared" si="64"/>
        <v>-</v>
      </c>
      <c r="BC76" s="183" t="str">
        <f t="shared" si="64"/>
        <v>-</v>
      </c>
      <c r="BD76" s="183" t="str">
        <f t="shared" si="64"/>
        <v>-</v>
      </c>
      <c r="BE76" s="183" t="str">
        <f t="shared" si="64"/>
        <v>-</v>
      </c>
      <c r="BF76" s="183" t="str">
        <f t="shared" si="64"/>
        <v>-</v>
      </c>
      <c r="BG76" s="183" t="str">
        <f t="shared" si="64"/>
        <v>-</v>
      </c>
      <c r="BH76" s="183" t="str">
        <f t="shared" si="64"/>
        <v>-</v>
      </c>
      <c r="BI76" s="183" t="str">
        <f t="shared" si="64"/>
        <v>-</v>
      </c>
      <c r="BJ76" s="183" t="str">
        <f t="shared" si="64"/>
        <v>-</v>
      </c>
      <c r="BK76" s="183" t="str">
        <f t="shared" si="64"/>
        <v>-</v>
      </c>
      <c r="BL76" s="183" t="str">
        <f t="shared" si="64"/>
        <v>-</v>
      </c>
      <c r="BM76" s="183" t="str">
        <f t="shared" si="64"/>
        <v>-</v>
      </c>
      <c r="BO76" s="183" t="str">
        <f t="shared" si="65"/>
        <v>-</v>
      </c>
      <c r="BP76" s="183" t="str">
        <f t="shared" si="65"/>
        <v>-</v>
      </c>
      <c r="BQ76" s="183" t="str">
        <f t="shared" si="65"/>
        <v>-</v>
      </c>
      <c r="BR76" s="183" t="str">
        <f t="shared" si="65"/>
        <v>-</v>
      </c>
      <c r="BS76" s="183" t="str">
        <f t="shared" si="65"/>
        <v>-</v>
      </c>
      <c r="BT76" s="183" t="str">
        <f t="shared" si="65"/>
        <v>-</v>
      </c>
      <c r="BU76" s="183" t="str">
        <f t="shared" si="65"/>
        <v>-</v>
      </c>
      <c r="BV76" s="183" t="str">
        <f t="shared" si="65"/>
        <v>-</v>
      </c>
      <c r="BW76" s="183" t="str">
        <f t="shared" si="65"/>
        <v>-</v>
      </c>
      <c r="BX76" s="183" t="str">
        <f t="shared" si="65"/>
        <v>-</v>
      </c>
      <c r="BY76" s="183" t="str">
        <f t="shared" si="65"/>
        <v>-</v>
      </c>
      <c r="BZ76" s="183" t="str">
        <f t="shared" si="65"/>
        <v>-</v>
      </c>
      <c r="CB76" s="183"/>
      <c r="CC76" s="183"/>
      <c r="CD76" s="183"/>
      <c r="CE76" s="183"/>
      <c r="CF76" s="183"/>
      <c r="CG76" s="183"/>
      <c r="CH76" s="183"/>
      <c r="CI76" s="183"/>
      <c r="CJ76" s="183"/>
      <c r="CK76" s="183"/>
      <c r="CL76" s="183"/>
      <c r="CM76" s="183"/>
    </row>
    <row r="77" spans="1:91" ht="12.75">
      <c r="A77" s="56" t="s">
        <v>114</v>
      </c>
      <c r="B77" s="2" t="s">
        <v>238</v>
      </c>
      <c r="C77" s="68"/>
      <c r="D77" s="68">
        <v>9</v>
      </c>
      <c r="E77" s="68"/>
      <c r="F77" s="68"/>
      <c r="G77" s="68"/>
      <c r="H77" s="176">
        <f>J77/I77*100</f>
        <v>35.55555555555556</v>
      </c>
      <c r="I77" s="2">
        <f>J77+N77</f>
        <v>135</v>
      </c>
      <c r="J77" s="2">
        <f t="shared" si="61"/>
        <v>48</v>
      </c>
      <c r="K77" s="2">
        <v>38</v>
      </c>
      <c r="L77" s="2"/>
      <c r="M77" s="2">
        <v>10</v>
      </c>
      <c r="N77" s="2">
        <v>87</v>
      </c>
      <c r="O77" s="2"/>
      <c r="P77" s="2"/>
      <c r="Q77" s="2"/>
      <c r="R77" s="2"/>
      <c r="S77" s="2"/>
      <c r="T77" s="2"/>
      <c r="U77" s="2"/>
      <c r="V77" s="2"/>
      <c r="W77" s="2">
        <v>4</v>
      </c>
      <c r="X77" s="2"/>
      <c r="Y77" s="2"/>
      <c r="Z77" s="2"/>
      <c r="AB77" s="184" t="str">
        <f t="shared" si="62"/>
        <v>-</v>
      </c>
      <c r="AC77" s="184" t="str">
        <f t="shared" si="62"/>
        <v>-</v>
      </c>
      <c r="AD77" s="184" t="str">
        <f t="shared" si="62"/>
        <v>-</v>
      </c>
      <c r="AE77" s="184" t="str">
        <f t="shared" si="62"/>
        <v>-</v>
      </c>
      <c r="AF77" s="184" t="str">
        <f t="shared" si="62"/>
        <v>-</v>
      </c>
      <c r="AG77" s="184" t="str">
        <f t="shared" si="62"/>
        <v>-</v>
      </c>
      <c r="AH77" s="184" t="str">
        <f t="shared" si="62"/>
        <v>-</v>
      </c>
      <c r="AI77" s="184" t="str">
        <f t="shared" si="62"/>
        <v>-</v>
      </c>
      <c r="AJ77" s="184" t="str">
        <f t="shared" si="62"/>
        <v>-</v>
      </c>
      <c r="AK77" s="184" t="str">
        <f t="shared" si="62"/>
        <v>-</v>
      </c>
      <c r="AL77" s="184" t="str">
        <f t="shared" si="62"/>
        <v>-</v>
      </c>
      <c r="AM77" s="184" t="str">
        <f t="shared" si="62"/>
        <v>-</v>
      </c>
      <c r="AO77" s="183" t="str">
        <f t="shared" si="63"/>
        <v>-</v>
      </c>
      <c r="AP77" s="183" t="str">
        <f t="shared" si="63"/>
        <v>-</v>
      </c>
      <c r="AQ77" s="183" t="str">
        <f t="shared" si="63"/>
        <v>-</v>
      </c>
      <c r="AR77" s="183" t="str">
        <f t="shared" si="63"/>
        <v>-</v>
      </c>
      <c r="AS77" s="183" t="str">
        <f t="shared" si="63"/>
        <v>-</v>
      </c>
      <c r="AT77" s="183" t="str">
        <f t="shared" si="63"/>
        <v>-</v>
      </c>
      <c r="AU77" s="183" t="str">
        <f t="shared" si="63"/>
        <v>-</v>
      </c>
      <c r="AV77" s="183" t="str">
        <f t="shared" si="63"/>
        <v>-</v>
      </c>
      <c r="AW77" s="183">
        <f t="shared" si="63"/>
        <v>1</v>
      </c>
      <c r="AX77" s="183" t="str">
        <f t="shared" si="63"/>
        <v>-</v>
      </c>
      <c r="AY77" s="183" t="str">
        <f t="shared" si="63"/>
        <v>-</v>
      </c>
      <c r="AZ77" s="183" t="str">
        <f t="shared" si="63"/>
        <v>-</v>
      </c>
      <c r="BB77" s="183" t="str">
        <f t="shared" si="64"/>
        <v>-</v>
      </c>
      <c r="BC77" s="183" t="str">
        <f t="shared" si="64"/>
        <v>-</v>
      </c>
      <c r="BD77" s="183" t="str">
        <f t="shared" si="64"/>
        <v>-</v>
      </c>
      <c r="BE77" s="183" t="str">
        <f t="shared" si="64"/>
        <v>-</v>
      </c>
      <c r="BF77" s="183" t="str">
        <f t="shared" si="64"/>
        <v>-</v>
      </c>
      <c r="BG77" s="183" t="str">
        <f t="shared" si="64"/>
        <v>-</v>
      </c>
      <c r="BH77" s="183" t="str">
        <f t="shared" si="64"/>
        <v>-</v>
      </c>
      <c r="BI77" s="183" t="str">
        <f t="shared" si="64"/>
        <v>-</v>
      </c>
      <c r="BJ77" s="183" t="str">
        <f t="shared" si="64"/>
        <v>-</v>
      </c>
      <c r="BK77" s="183" t="str">
        <f t="shared" si="64"/>
        <v>-</v>
      </c>
      <c r="BL77" s="183" t="str">
        <f t="shared" si="64"/>
        <v>-</v>
      </c>
      <c r="BM77" s="183" t="str">
        <f t="shared" si="64"/>
        <v>-</v>
      </c>
      <c r="BO77" s="183" t="str">
        <f t="shared" si="65"/>
        <v>-</v>
      </c>
      <c r="BP77" s="183" t="str">
        <f t="shared" si="65"/>
        <v>-</v>
      </c>
      <c r="BQ77" s="183" t="str">
        <f t="shared" si="65"/>
        <v>-</v>
      </c>
      <c r="BR77" s="183" t="str">
        <f t="shared" si="65"/>
        <v>-</v>
      </c>
      <c r="BS77" s="183" t="str">
        <f t="shared" si="65"/>
        <v>-</v>
      </c>
      <c r="BT77" s="183" t="str">
        <f t="shared" si="65"/>
        <v>-</v>
      </c>
      <c r="BU77" s="183" t="str">
        <f t="shared" si="65"/>
        <v>-</v>
      </c>
      <c r="BV77" s="183" t="str">
        <f t="shared" si="65"/>
        <v>-</v>
      </c>
      <c r="BW77" s="183" t="str">
        <f t="shared" si="65"/>
        <v>-</v>
      </c>
      <c r="BX77" s="183" t="str">
        <f t="shared" si="65"/>
        <v>-</v>
      </c>
      <c r="BY77" s="183" t="str">
        <f t="shared" si="65"/>
        <v>-</v>
      </c>
      <c r="BZ77" s="183" t="str">
        <f t="shared" si="65"/>
        <v>-</v>
      </c>
      <c r="CB77" s="183"/>
      <c r="CC77" s="183"/>
      <c r="CD77" s="183"/>
      <c r="CE77" s="183"/>
      <c r="CF77" s="183"/>
      <c r="CG77" s="183"/>
      <c r="CH77" s="183"/>
      <c r="CI77" s="183"/>
      <c r="CJ77" s="183"/>
      <c r="CK77" s="183"/>
      <c r="CL77" s="183"/>
      <c r="CM77" s="183"/>
    </row>
    <row r="78" spans="1:91" ht="12.75">
      <c r="A78" s="56"/>
      <c r="B78" s="2" t="s">
        <v>239</v>
      </c>
      <c r="C78" s="68"/>
      <c r="D78" s="68">
        <v>9</v>
      </c>
      <c r="E78" s="68"/>
      <c r="F78" s="68"/>
      <c r="G78" s="68"/>
      <c r="H78" s="176">
        <f>J78/I78*100</f>
        <v>33.33333333333333</v>
      </c>
      <c r="I78" s="2">
        <f>J78+N78</f>
        <v>108</v>
      </c>
      <c r="J78" s="2">
        <f t="shared" si="61"/>
        <v>36</v>
      </c>
      <c r="K78" s="2">
        <v>24</v>
      </c>
      <c r="L78" s="2">
        <v>12</v>
      </c>
      <c r="M78" s="2"/>
      <c r="N78" s="2">
        <v>72</v>
      </c>
      <c r="O78" s="3"/>
      <c r="P78" s="3"/>
      <c r="Q78" s="3"/>
      <c r="R78" s="3"/>
      <c r="S78" s="3"/>
      <c r="T78" s="3"/>
      <c r="U78" s="3"/>
      <c r="V78" s="3"/>
      <c r="W78" s="3">
        <v>3</v>
      </c>
      <c r="X78" s="3"/>
      <c r="Y78" s="3"/>
      <c r="Z78" s="3"/>
      <c r="AB78" s="184" t="str">
        <f t="shared" si="62"/>
        <v>-</v>
      </c>
      <c r="AC78" s="184" t="str">
        <f t="shared" si="62"/>
        <v>-</v>
      </c>
      <c r="AD78" s="184" t="str">
        <f t="shared" si="62"/>
        <v>-</v>
      </c>
      <c r="AE78" s="184" t="str">
        <f t="shared" si="62"/>
        <v>-</v>
      </c>
      <c r="AF78" s="184" t="str">
        <f t="shared" si="62"/>
        <v>-</v>
      </c>
      <c r="AG78" s="184" t="str">
        <f t="shared" si="62"/>
        <v>-</v>
      </c>
      <c r="AH78" s="184" t="str">
        <f t="shared" si="62"/>
        <v>-</v>
      </c>
      <c r="AI78" s="184" t="str">
        <f t="shared" si="62"/>
        <v>-</v>
      </c>
      <c r="AJ78" s="184" t="str">
        <f t="shared" si="62"/>
        <v>-</v>
      </c>
      <c r="AK78" s="184" t="str">
        <f t="shared" si="62"/>
        <v>-</v>
      </c>
      <c r="AL78" s="184" t="str">
        <f t="shared" si="62"/>
        <v>-</v>
      </c>
      <c r="AM78" s="184" t="str">
        <f t="shared" si="62"/>
        <v>-</v>
      </c>
      <c r="AO78" s="183" t="str">
        <f t="shared" si="63"/>
        <v>-</v>
      </c>
      <c r="AP78" s="183" t="str">
        <f t="shared" si="63"/>
        <v>-</v>
      </c>
      <c r="AQ78" s="183" t="str">
        <f t="shared" si="63"/>
        <v>-</v>
      </c>
      <c r="AR78" s="183" t="str">
        <f t="shared" si="63"/>
        <v>-</v>
      </c>
      <c r="AS78" s="183" t="str">
        <f t="shared" si="63"/>
        <v>-</v>
      </c>
      <c r="AT78" s="183" t="str">
        <f t="shared" si="63"/>
        <v>-</v>
      </c>
      <c r="AU78" s="183" t="str">
        <f t="shared" si="63"/>
        <v>-</v>
      </c>
      <c r="AV78" s="183" t="str">
        <f t="shared" si="63"/>
        <v>-</v>
      </c>
      <c r="AW78" s="183">
        <f t="shared" si="63"/>
        <v>1</v>
      </c>
      <c r="AX78" s="183" t="str">
        <f t="shared" si="63"/>
        <v>-</v>
      </c>
      <c r="AY78" s="183" t="str">
        <f t="shared" si="63"/>
        <v>-</v>
      </c>
      <c r="AZ78" s="183" t="str">
        <f t="shared" si="63"/>
        <v>-</v>
      </c>
      <c r="BB78" s="183" t="str">
        <f t="shared" si="64"/>
        <v>-</v>
      </c>
      <c r="BC78" s="183" t="str">
        <f t="shared" si="64"/>
        <v>-</v>
      </c>
      <c r="BD78" s="183" t="str">
        <f t="shared" si="64"/>
        <v>-</v>
      </c>
      <c r="BE78" s="183" t="str">
        <f t="shared" si="64"/>
        <v>-</v>
      </c>
      <c r="BF78" s="183" t="str">
        <f t="shared" si="64"/>
        <v>-</v>
      </c>
      <c r="BG78" s="183" t="str">
        <f t="shared" si="64"/>
        <v>-</v>
      </c>
      <c r="BH78" s="183" t="str">
        <f t="shared" si="64"/>
        <v>-</v>
      </c>
      <c r="BI78" s="183" t="str">
        <f t="shared" si="64"/>
        <v>-</v>
      </c>
      <c r="BJ78" s="183" t="str">
        <f t="shared" si="64"/>
        <v>-</v>
      </c>
      <c r="BK78" s="183" t="str">
        <f t="shared" si="64"/>
        <v>-</v>
      </c>
      <c r="BL78" s="183" t="str">
        <f t="shared" si="64"/>
        <v>-</v>
      </c>
      <c r="BM78" s="183" t="str">
        <f t="shared" si="64"/>
        <v>-</v>
      </c>
      <c r="BO78" s="183" t="str">
        <f t="shared" si="65"/>
        <v>-</v>
      </c>
      <c r="BP78" s="183" t="str">
        <f t="shared" si="65"/>
        <v>-</v>
      </c>
      <c r="BQ78" s="183" t="str">
        <f t="shared" si="65"/>
        <v>-</v>
      </c>
      <c r="BR78" s="183" t="str">
        <f t="shared" si="65"/>
        <v>-</v>
      </c>
      <c r="BS78" s="183" t="str">
        <f t="shared" si="65"/>
        <v>-</v>
      </c>
      <c r="BT78" s="183" t="str">
        <f t="shared" si="65"/>
        <v>-</v>
      </c>
      <c r="BU78" s="183" t="str">
        <f t="shared" si="65"/>
        <v>-</v>
      </c>
      <c r="BV78" s="183" t="str">
        <f t="shared" si="65"/>
        <v>-</v>
      </c>
      <c r="BW78" s="183" t="str">
        <f t="shared" si="65"/>
        <v>-</v>
      </c>
      <c r="BX78" s="183" t="str">
        <f t="shared" si="65"/>
        <v>-</v>
      </c>
      <c r="BY78" s="183" t="str">
        <f t="shared" si="65"/>
        <v>-</v>
      </c>
      <c r="BZ78" s="183" t="str">
        <f t="shared" si="65"/>
        <v>-</v>
      </c>
      <c r="CB78" s="183"/>
      <c r="CC78" s="183"/>
      <c r="CD78" s="183"/>
      <c r="CE78" s="183"/>
      <c r="CF78" s="183"/>
      <c r="CG78" s="183"/>
      <c r="CH78" s="183"/>
      <c r="CI78" s="183"/>
      <c r="CJ78" s="183"/>
      <c r="CK78" s="183"/>
      <c r="CL78" s="183"/>
      <c r="CM78" s="183"/>
    </row>
    <row r="79" spans="1:91" ht="12.75">
      <c r="A79" s="76" t="s">
        <v>115</v>
      </c>
      <c r="B79" s="2" t="s">
        <v>151</v>
      </c>
      <c r="C79" s="68"/>
      <c r="D79" s="68">
        <v>12</v>
      </c>
      <c r="E79" s="68"/>
      <c r="F79" s="68"/>
      <c r="G79" s="68"/>
      <c r="H79" s="176">
        <f>J79/I79*100</f>
        <v>32.592592592592595</v>
      </c>
      <c r="I79" s="2">
        <f>J79+N79</f>
        <v>135</v>
      </c>
      <c r="J79" s="2">
        <f t="shared" si="61"/>
        <v>44</v>
      </c>
      <c r="K79" s="3">
        <v>34</v>
      </c>
      <c r="L79" s="3"/>
      <c r="M79" s="3">
        <v>10</v>
      </c>
      <c r="N79" s="3">
        <v>91</v>
      </c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>
        <v>4</v>
      </c>
      <c r="AB79" s="184" t="str">
        <f t="shared" si="62"/>
        <v>-</v>
      </c>
      <c r="AC79" s="184" t="str">
        <f t="shared" si="62"/>
        <v>-</v>
      </c>
      <c r="AD79" s="184" t="str">
        <f t="shared" si="62"/>
        <v>-</v>
      </c>
      <c r="AE79" s="184" t="str">
        <f t="shared" si="62"/>
        <v>-</v>
      </c>
      <c r="AF79" s="184" t="str">
        <f t="shared" si="62"/>
        <v>-</v>
      </c>
      <c r="AG79" s="184" t="str">
        <f t="shared" si="62"/>
        <v>-</v>
      </c>
      <c r="AH79" s="184" t="str">
        <f t="shared" si="62"/>
        <v>-</v>
      </c>
      <c r="AI79" s="184" t="str">
        <f t="shared" si="62"/>
        <v>-</v>
      </c>
      <c r="AJ79" s="184" t="str">
        <f t="shared" si="62"/>
        <v>-</v>
      </c>
      <c r="AK79" s="184" t="str">
        <f t="shared" si="62"/>
        <v>-</v>
      </c>
      <c r="AL79" s="184" t="str">
        <f t="shared" si="62"/>
        <v>-</v>
      </c>
      <c r="AM79" s="184" t="str">
        <f t="shared" si="62"/>
        <v>-</v>
      </c>
      <c r="AO79" s="183" t="str">
        <f t="shared" si="63"/>
        <v>-</v>
      </c>
      <c r="AP79" s="183" t="str">
        <f t="shared" si="63"/>
        <v>-</v>
      </c>
      <c r="AQ79" s="183" t="str">
        <f t="shared" si="63"/>
        <v>-</v>
      </c>
      <c r="AR79" s="183" t="str">
        <f t="shared" si="63"/>
        <v>-</v>
      </c>
      <c r="AS79" s="183" t="str">
        <f t="shared" si="63"/>
        <v>-</v>
      </c>
      <c r="AT79" s="183" t="str">
        <f t="shared" si="63"/>
        <v>-</v>
      </c>
      <c r="AU79" s="183" t="str">
        <f t="shared" si="63"/>
        <v>-</v>
      </c>
      <c r="AV79" s="183" t="str">
        <f t="shared" si="63"/>
        <v>-</v>
      </c>
      <c r="AW79" s="183" t="str">
        <f t="shared" si="63"/>
        <v>-</v>
      </c>
      <c r="AX79" s="183" t="str">
        <f t="shared" si="63"/>
        <v>-</v>
      </c>
      <c r="AY79" s="183" t="str">
        <f t="shared" si="63"/>
        <v>-</v>
      </c>
      <c r="AZ79" s="183">
        <f t="shared" si="63"/>
        <v>1</v>
      </c>
      <c r="BB79" s="183" t="str">
        <f t="shared" si="64"/>
        <v>-</v>
      </c>
      <c r="BC79" s="183" t="str">
        <f t="shared" si="64"/>
        <v>-</v>
      </c>
      <c r="BD79" s="183" t="str">
        <f t="shared" si="64"/>
        <v>-</v>
      </c>
      <c r="BE79" s="183" t="str">
        <f t="shared" si="64"/>
        <v>-</v>
      </c>
      <c r="BF79" s="183" t="str">
        <f t="shared" si="64"/>
        <v>-</v>
      </c>
      <c r="BG79" s="183" t="str">
        <f t="shared" si="64"/>
        <v>-</v>
      </c>
      <c r="BH79" s="183" t="str">
        <f t="shared" si="64"/>
        <v>-</v>
      </c>
      <c r="BI79" s="183" t="str">
        <f t="shared" si="64"/>
        <v>-</v>
      </c>
      <c r="BJ79" s="183" t="str">
        <f t="shared" si="64"/>
        <v>-</v>
      </c>
      <c r="BK79" s="183" t="str">
        <f t="shared" si="64"/>
        <v>-</v>
      </c>
      <c r="BL79" s="183" t="str">
        <f t="shared" si="64"/>
        <v>-</v>
      </c>
      <c r="BM79" s="183" t="str">
        <f t="shared" si="64"/>
        <v>-</v>
      </c>
      <c r="BO79" s="183" t="str">
        <f t="shared" si="65"/>
        <v>-</v>
      </c>
      <c r="BP79" s="183" t="str">
        <f t="shared" si="65"/>
        <v>-</v>
      </c>
      <c r="BQ79" s="183" t="str">
        <f t="shared" si="65"/>
        <v>-</v>
      </c>
      <c r="BR79" s="183" t="str">
        <f t="shared" si="65"/>
        <v>-</v>
      </c>
      <c r="BS79" s="183" t="str">
        <f t="shared" si="65"/>
        <v>-</v>
      </c>
      <c r="BT79" s="183" t="str">
        <f t="shared" si="65"/>
        <v>-</v>
      </c>
      <c r="BU79" s="183" t="str">
        <f t="shared" si="65"/>
        <v>-</v>
      </c>
      <c r="BV79" s="183" t="str">
        <f t="shared" si="65"/>
        <v>-</v>
      </c>
      <c r="BW79" s="183" t="str">
        <f t="shared" si="65"/>
        <v>-</v>
      </c>
      <c r="BX79" s="183" t="str">
        <f t="shared" si="65"/>
        <v>-</v>
      </c>
      <c r="BY79" s="183" t="str">
        <f t="shared" si="65"/>
        <v>-</v>
      </c>
      <c r="BZ79" s="183" t="str">
        <f t="shared" si="65"/>
        <v>-</v>
      </c>
      <c r="CB79" s="183"/>
      <c r="CC79" s="183"/>
      <c r="CD79" s="183"/>
      <c r="CE79" s="183"/>
      <c r="CF79" s="183"/>
      <c r="CG79" s="183"/>
      <c r="CH79" s="183"/>
      <c r="CI79" s="183"/>
      <c r="CJ79" s="183"/>
      <c r="CK79" s="183"/>
      <c r="CL79" s="183"/>
      <c r="CM79" s="183"/>
    </row>
    <row r="80" spans="1:91" ht="25.5">
      <c r="A80" s="76"/>
      <c r="B80" s="75" t="s">
        <v>150</v>
      </c>
      <c r="C80" s="68"/>
      <c r="D80" s="68"/>
      <c r="E80" s="68"/>
      <c r="F80" s="68"/>
      <c r="G80" s="68"/>
      <c r="H80" s="176"/>
      <c r="I80" s="2"/>
      <c r="J80" s="2">
        <f t="shared" si="61"/>
        <v>0</v>
      </c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B80" s="184" t="str">
        <f t="shared" si="62"/>
        <v>-</v>
      </c>
      <c r="AC80" s="184" t="str">
        <f t="shared" si="62"/>
        <v>-</v>
      </c>
      <c r="AD80" s="184" t="str">
        <f t="shared" si="62"/>
        <v>-</v>
      </c>
      <c r="AE80" s="184" t="str">
        <f t="shared" si="62"/>
        <v>-</v>
      </c>
      <c r="AF80" s="184" t="str">
        <f t="shared" si="62"/>
        <v>-</v>
      </c>
      <c r="AG80" s="184" t="str">
        <f t="shared" si="62"/>
        <v>-</v>
      </c>
      <c r="AH80" s="184" t="str">
        <f t="shared" si="62"/>
        <v>-</v>
      </c>
      <c r="AI80" s="184" t="str">
        <f t="shared" si="62"/>
        <v>-</v>
      </c>
      <c r="AJ80" s="184" t="str">
        <f t="shared" si="62"/>
        <v>-</v>
      </c>
      <c r="AK80" s="184" t="str">
        <f t="shared" si="62"/>
        <v>-</v>
      </c>
      <c r="AL80" s="184" t="str">
        <f t="shared" si="62"/>
        <v>-</v>
      </c>
      <c r="AM80" s="184" t="str">
        <f t="shared" si="62"/>
        <v>-</v>
      </c>
      <c r="AO80" s="183" t="str">
        <f t="shared" si="63"/>
        <v>-</v>
      </c>
      <c r="AP80" s="183" t="str">
        <f t="shared" si="63"/>
        <v>-</v>
      </c>
      <c r="AQ80" s="183" t="str">
        <f t="shared" si="63"/>
        <v>-</v>
      </c>
      <c r="AR80" s="183" t="str">
        <f t="shared" si="63"/>
        <v>-</v>
      </c>
      <c r="AS80" s="183" t="str">
        <f t="shared" si="63"/>
        <v>-</v>
      </c>
      <c r="AT80" s="183" t="str">
        <f t="shared" si="63"/>
        <v>-</v>
      </c>
      <c r="AU80" s="183" t="str">
        <f t="shared" si="63"/>
        <v>-</v>
      </c>
      <c r="AV80" s="183" t="str">
        <f t="shared" si="63"/>
        <v>-</v>
      </c>
      <c r="AW80" s="183" t="str">
        <f t="shared" si="63"/>
        <v>-</v>
      </c>
      <c r="AX80" s="183" t="str">
        <f t="shared" si="63"/>
        <v>-</v>
      </c>
      <c r="AY80" s="183" t="str">
        <f t="shared" si="63"/>
        <v>-</v>
      </c>
      <c r="AZ80" s="183" t="str">
        <f t="shared" si="63"/>
        <v>-</v>
      </c>
      <c r="BB80" s="183" t="str">
        <f t="shared" si="64"/>
        <v>-</v>
      </c>
      <c r="BC80" s="183" t="str">
        <f t="shared" si="64"/>
        <v>-</v>
      </c>
      <c r="BD80" s="183" t="str">
        <f t="shared" si="64"/>
        <v>-</v>
      </c>
      <c r="BE80" s="183" t="str">
        <f t="shared" si="64"/>
        <v>-</v>
      </c>
      <c r="BF80" s="183" t="str">
        <f t="shared" si="64"/>
        <v>-</v>
      </c>
      <c r="BG80" s="183" t="str">
        <f t="shared" si="64"/>
        <v>-</v>
      </c>
      <c r="BH80" s="183" t="str">
        <f t="shared" si="64"/>
        <v>-</v>
      </c>
      <c r="BI80" s="183" t="str">
        <f t="shared" si="64"/>
        <v>-</v>
      </c>
      <c r="BJ80" s="183" t="str">
        <f t="shared" si="64"/>
        <v>-</v>
      </c>
      <c r="BK80" s="183" t="str">
        <f t="shared" si="64"/>
        <v>-</v>
      </c>
      <c r="BL80" s="183" t="str">
        <f t="shared" si="64"/>
        <v>-</v>
      </c>
      <c r="BM80" s="183" t="str">
        <f t="shared" si="64"/>
        <v>-</v>
      </c>
      <c r="BO80" s="183" t="str">
        <f t="shared" si="65"/>
        <v>-</v>
      </c>
      <c r="BP80" s="183" t="str">
        <f t="shared" si="65"/>
        <v>-</v>
      </c>
      <c r="BQ80" s="183" t="str">
        <f t="shared" si="65"/>
        <v>-</v>
      </c>
      <c r="BR80" s="183" t="str">
        <f t="shared" si="65"/>
        <v>-</v>
      </c>
      <c r="BS80" s="183" t="str">
        <f t="shared" si="65"/>
        <v>-</v>
      </c>
      <c r="BT80" s="183" t="str">
        <f t="shared" si="65"/>
        <v>-</v>
      </c>
      <c r="BU80" s="183" t="str">
        <f t="shared" si="65"/>
        <v>-</v>
      </c>
      <c r="BV80" s="183" t="str">
        <f t="shared" si="65"/>
        <v>-</v>
      </c>
      <c r="BW80" s="183" t="str">
        <f t="shared" si="65"/>
        <v>-</v>
      </c>
      <c r="BX80" s="183" t="str">
        <f t="shared" si="65"/>
        <v>-</v>
      </c>
      <c r="BY80" s="183" t="str">
        <f t="shared" si="65"/>
        <v>-</v>
      </c>
      <c r="BZ80" s="183" t="str">
        <f t="shared" si="65"/>
        <v>-</v>
      </c>
      <c r="CB80" s="183"/>
      <c r="CC80" s="183"/>
      <c r="CD80" s="183"/>
      <c r="CE80" s="183"/>
      <c r="CF80" s="183"/>
      <c r="CG80" s="183"/>
      <c r="CH80" s="183"/>
      <c r="CI80" s="183"/>
      <c r="CJ80" s="183"/>
      <c r="CK80" s="183"/>
      <c r="CL80" s="183"/>
      <c r="CM80" s="183"/>
    </row>
    <row r="81" spans="1:91" ht="12.75">
      <c r="A81" s="76" t="s">
        <v>116</v>
      </c>
      <c r="B81" s="2" t="s">
        <v>153</v>
      </c>
      <c r="C81" s="68"/>
      <c r="D81" s="68">
        <v>12</v>
      </c>
      <c r="E81" s="68"/>
      <c r="F81" s="68"/>
      <c r="G81" s="68"/>
      <c r="H81" s="176">
        <f>J81/I81*100</f>
        <v>32.592592592592595</v>
      </c>
      <c r="I81" s="2">
        <f>J81+N81</f>
        <v>135</v>
      </c>
      <c r="J81" s="2">
        <f t="shared" si="61"/>
        <v>44</v>
      </c>
      <c r="K81" s="3">
        <v>34</v>
      </c>
      <c r="L81" s="3"/>
      <c r="M81" s="3">
        <v>10</v>
      </c>
      <c r="N81" s="3">
        <v>91</v>
      </c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>
        <v>4</v>
      </c>
      <c r="AB81" s="184" t="str">
        <f t="shared" si="62"/>
        <v>-</v>
      </c>
      <c r="AC81" s="184" t="str">
        <f t="shared" si="62"/>
        <v>-</v>
      </c>
      <c r="AD81" s="184" t="str">
        <f t="shared" si="62"/>
        <v>-</v>
      </c>
      <c r="AE81" s="184" t="str">
        <f t="shared" si="62"/>
        <v>-</v>
      </c>
      <c r="AF81" s="184" t="str">
        <f t="shared" si="62"/>
        <v>-</v>
      </c>
      <c r="AG81" s="184" t="str">
        <f t="shared" si="62"/>
        <v>-</v>
      </c>
      <c r="AH81" s="184" t="str">
        <f t="shared" si="62"/>
        <v>-</v>
      </c>
      <c r="AI81" s="184" t="str">
        <f t="shared" si="62"/>
        <v>-</v>
      </c>
      <c r="AJ81" s="184" t="str">
        <f t="shared" si="62"/>
        <v>-</v>
      </c>
      <c r="AK81" s="184" t="str">
        <f t="shared" si="62"/>
        <v>-</v>
      </c>
      <c r="AL81" s="184" t="str">
        <f t="shared" si="62"/>
        <v>-</v>
      </c>
      <c r="AM81" s="184" t="str">
        <f t="shared" si="62"/>
        <v>-</v>
      </c>
      <c r="AO81" s="183" t="str">
        <f t="shared" si="63"/>
        <v>-</v>
      </c>
      <c r="AP81" s="183" t="str">
        <f t="shared" si="63"/>
        <v>-</v>
      </c>
      <c r="AQ81" s="183" t="str">
        <f t="shared" si="63"/>
        <v>-</v>
      </c>
      <c r="AR81" s="183" t="str">
        <f t="shared" si="63"/>
        <v>-</v>
      </c>
      <c r="AS81" s="183" t="str">
        <f t="shared" si="63"/>
        <v>-</v>
      </c>
      <c r="AT81" s="183" t="str">
        <f t="shared" si="63"/>
        <v>-</v>
      </c>
      <c r="AU81" s="183" t="str">
        <f t="shared" si="63"/>
        <v>-</v>
      </c>
      <c r="AV81" s="183" t="str">
        <f t="shared" si="63"/>
        <v>-</v>
      </c>
      <c r="AW81" s="183" t="str">
        <f t="shared" si="63"/>
        <v>-</v>
      </c>
      <c r="AX81" s="183" t="str">
        <f t="shared" si="63"/>
        <v>-</v>
      </c>
      <c r="AY81" s="183" t="str">
        <f t="shared" si="63"/>
        <v>-</v>
      </c>
      <c r="AZ81" s="183">
        <f t="shared" si="63"/>
        <v>1</v>
      </c>
      <c r="BB81" s="183" t="str">
        <f t="shared" si="64"/>
        <v>-</v>
      </c>
      <c r="BC81" s="183" t="str">
        <f t="shared" si="64"/>
        <v>-</v>
      </c>
      <c r="BD81" s="183" t="str">
        <f t="shared" si="64"/>
        <v>-</v>
      </c>
      <c r="BE81" s="183" t="str">
        <f t="shared" si="64"/>
        <v>-</v>
      </c>
      <c r="BF81" s="183" t="str">
        <f t="shared" si="64"/>
        <v>-</v>
      </c>
      <c r="BG81" s="183" t="str">
        <f t="shared" si="64"/>
        <v>-</v>
      </c>
      <c r="BH81" s="183" t="str">
        <f t="shared" si="64"/>
        <v>-</v>
      </c>
      <c r="BI81" s="183" t="str">
        <f t="shared" si="64"/>
        <v>-</v>
      </c>
      <c r="BJ81" s="183" t="str">
        <f t="shared" si="64"/>
        <v>-</v>
      </c>
      <c r="BK81" s="183" t="str">
        <f t="shared" si="64"/>
        <v>-</v>
      </c>
      <c r="BL81" s="183" t="str">
        <f t="shared" si="64"/>
        <v>-</v>
      </c>
      <c r="BM81" s="183" t="str">
        <f t="shared" si="64"/>
        <v>-</v>
      </c>
      <c r="BO81" s="183" t="str">
        <f t="shared" si="65"/>
        <v>-</v>
      </c>
      <c r="BP81" s="183" t="str">
        <f t="shared" si="65"/>
        <v>-</v>
      </c>
      <c r="BQ81" s="183" t="str">
        <f t="shared" si="65"/>
        <v>-</v>
      </c>
      <c r="BR81" s="183" t="str">
        <f t="shared" si="65"/>
        <v>-</v>
      </c>
      <c r="BS81" s="183" t="str">
        <f t="shared" si="65"/>
        <v>-</v>
      </c>
      <c r="BT81" s="183" t="str">
        <f t="shared" si="65"/>
        <v>-</v>
      </c>
      <c r="BU81" s="183" t="str">
        <f t="shared" si="65"/>
        <v>-</v>
      </c>
      <c r="BV81" s="183" t="str">
        <f t="shared" si="65"/>
        <v>-</v>
      </c>
      <c r="BW81" s="183" t="str">
        <f t="shared" si="65"/>
        <v>-</v>
      </c>
      <c r="BX81" s="183" t="str">
        <f t="shared" si="65"/>
        <v>-</v>
      </c>
      <c r="BY81" s="183" t="str">
        <f t="shared" si="65"/>
        <v>-</v>
      </c>
      <c r="BZ81" s="183" t="str">
        <f t="shared" si="65"/>
        <v>-</v>
      </c>
      <c r="CB81" s="183"/>
      <c r="CC81" s="183"/>
      <c r="CD81" s="183"/>
      <c r="CE81" s="183"/>
      <c r="CF81" s="183"/>
      <c r="CG81" s="183"/>
      <c r="CH81" s="183"/>
      <c r="CI81" s="183"/>
      <c r="CJ81" s="183"/>
      <c r="CK81" s="183"/>
      <c r="CL81" s="183"/>
      <c r="CM81" s="183"/>
    </row>
    <row r="82" spans="1:91" ht="12.75">
      <c r="A82" s="76"/>
      <c r="B82" s="21" t="s">
        <v>154</v>
      </c>
      <c r="C82" s="172"/>
      <c r="D82" s="68"/>
      <c r="E82" s="68"/>
      <c r="F82" s="68"/>
      <c r="G82" s="68"/>
      <c r="H82" s="176"/>
      <c r="I82" s="2"/>
      <c r="J82" s="2">
        <f t="shared" si="61"/>
        <v>0</v>
      </c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B82" s="184" t="str">
        <f t="shared" si="62"/>
        <v>-</v>
      </c>
      <c r="AC82" s="184" t="str">
        <f t="shared" si="62"/>
        <v>-</v>
      </c>
      <c r="AD82" s="184" t="str">
        <f t="shared" si="62"/>
        <v>-</v>
      </c>
      <c r="AE82" s="184" t="str">
        <f t="shared" si="62"/>
        <v>-</v>
      </c>
      <c r="AF82" s="184" t="str">
        <f t="shared" si="62"/>
        <v>-</v>
      </c>
      <c r="AG82" s="184" t="str">
        <f t="shared" si="62"/>
        <v>-</v>
      </c>
      <c r="AH82" s="184" t="str">
        <f t="shared" si="62"/>
        <v>-</v>
      </c>
      <c r="AI82" s="184" t="str">
        <f t="shared" si="62"/>
        <v>-</v>
      </c>
      <c r="AJ82" s="184" t="str">
        <f t="shared" si="62"/>
        <v>-</v>
      </c>
      <c r="AK82" s="184" t="str">
        <f t="shared" si="62"/>
        <v>-</v>
      </c>
      <c r="AL82" s="184" t="str">
        <f t="shared" si="62"/>
        <v>-</v>
      </c>
      <c r="AM82" s="184" t="str">
        <f t="shared" si="62"/>
        <v>-</v>
      </c>
      <c r="AO82" s="183" t="str">
        <f t="shared" si="63"/>
        <v>-</v>
      </c>
      <c r="AP82" s="183" t="str">
        <f t="shared" si="63"/>
        <v>-</v>
      </c>
      <c r="AQ82" s="183" t="str">
        <f t="shared" si="63"/>
        <v>-</v>
      </c>
      <c r="AR82" s="183" t="str">
        <f t="shared" si="63"/>
        <v>-</v>
      </c>
      <c r="AS82" s="183" t="str">
        <f t="shared" si="63"/>
        <v>-</v>
      </c>
      <c r="AT82" s="183" t="str">
        <f t="shared" si="63"/>
        <v>-</v>
      </c>
      <c r="AU82" s="183" t="str">
        <f t="shared" si="63"/>
        <v>-</v>
      </c>
      <c r="AV82" s="183" t="str">
        <f t="shared" si="63"/>
        <v>-</v>
      </c>
      <c r="AW82" s="183" t="str">
        <f t="shared" si="63"/>
        <v>-</v>
      </c>
      <c r="AX82" s="183" t="str">
        <f t="shared" si="63"/>
        <v>-</v>
      </c>
      <c r="AY82" s="183" t="str">
        <f t="shared" si="63"/>
        <v>-</v>
      </c>
      <c r="AZ82" s="183" t="str">
        <f t="shared" si="63"/>
        <v>-</v>
      </c>
      <c r="BB82" s="183" t="str">
        <f t="shared" si="64"/>
        <v>-</v>
      </c>
      <c r="BC82" s="183" t="str">
        <f t="shared" si="64"/>
        <v>-</v>
      </c>
      <c r="BD82" s="183" t="str">
        <f t="shared" si="64"/>
        <v>-</v>
      </c>
      <c r="BE82" s="183" t="str">
        <f t="shared" si="64"/>
        <v>-</v>
      </c>
      <c r="BF82" s="183" t="str">
        <f t="shared" si="64"/>
        <v>-</v>
      </c>
      <c r="BG82" s="183" t="str">
        <f t="shared" si="64"/>
        <v>-</v>
      </c>
      <c r="BH82" s="183" t="str">
        <f t="shared" si="64"/>
        <v>-</v>
      </c>
      <c r="BI82" s="183" t="str">
        <f t="shared" si="64"/>
        <v>-</v>
      </c>
      <c r="BJ82" s="183" t="str">
        <f t="shared" si="64"/>
        <v>-</v>
      </c>
      <c r="BK82" s="183" t="str">
        <f t="shared" si="64"/>
        <v>-</v>
      </c>
      <c r="BL82" s="183" t="str">
        <f t="shared" si="64"/>
        <v>-</v>
      </c>
      <c r="BM82" s="183" t="str">
        <f t="shared" si="64"/>
        <v>-</v>
      </c>
      <c r="BO82" s="183" t="str">
        <f t="shared" si="65"/>
        <v>-</v>
      </c>
      <c r="BP82" s="183" t="str">
        <f t="shared" si="65"/>
        <v>-</v>
      </c>
      <c r="BQ82" s="183" t="str">
        <f t="shared" si="65"/>
        <v>-</v>
      </c>
      <c r="BR82" s="183" t="str">
        <f t="shared" si="65"/>
        <v>-</v>
      </c>
      <c r="BS82" s="183" t="str">
        <f t="shared" si="65"/>
        <v>-</v>
      </c>
      <c r="BT82" s="183" t="str">
        <f t="shared" si="65"/>
        <v>-</v>
      </c>
      <c r="BU82" s="183" t="str">
        <f t="shared" si="65"/>
        <v>-</v>
      </c>
      <c r="BV82" s="183" t="str">
        <f t="shared" si="65"/>
        <v>-</v>
      </c>
      <c r="BW82" s="183" t="str">
        <f t="shared" si="65"/>
        <v>-</v>
      </c>
      <c r="BX82" s="183" t="str">
        <f t="shared" si="65"/>
        <v>-</v>
      </c>
      <c r="BY82" s="183" t="str">
        <f t="shared" si="65"/>
        <v>-</v>
      </c>
      <c r="BZ82" s="183" t="str">
        <f t="shared" si="65"/>
        <v>-</v>
      </c>
      <c r="CB82" s="183"/>
      <c r="CC82" s="183"/>
      <c r="CD82" s="183"/>
      <c r="CE82" s="183"/>
      <c r="CF82" s="183"/>
      <c r="CG82" s="183"/>
      <c r="CH82" s="183"/>
      <c r="CI82" s="183"/>
      <c r="CJ82" s="183"/>
      <c r="CK82" s="183"/>
      <c r="CL82" s="183"/>
      <c r="CM82" s="183"/>
    </row>
    <row r="83" spans="1:91" ht="13.5" thickBot="1">
      <c r="A83" s="171" t="s">
        <v>117</v>
      </c>
      <c r="B83" s="28" t="s">
        <v>46</v>
      </c>
      <c r="C83" s="194"/>
      <c r="D83" s="194">
        <v>10</v>
      </c>
      <c r="E83" s="194"/>
      <c r="F83" s="194"/>
      <c r="G83" s="194"/>
      <c r="H83" s="176">
        <f>J83/I83*100</f>
        <v>38.88888888888889</v>
      </c>
      <c r="I83" s="80">
        <f>J83+N83</f>
        <v>108</v>
      </c>
      <c r="J83" s="80">
        <f t="shared" si="61"/>
        <v>42</v>
      </c>
      <c r="K83" s="32"/>
      <c r="L83" s="32"/>
      <c r="M83" s="32">
        <v>42</v>
      </c>
      <c r="N83" s="32">
        <v>66</v>
      </c>
      <c r="O83" s="32"/>
      <c r="P83" s="32"/>
      <c r="Q83" s="32"/>
      <c r="R83" s="32"/>
      <c r="S83" s="32"/>
      <c r="T83" s="32"/>
      <c r="U83" s="32"/>
      <c r="V83" s="32"/>
      <c r="W83" s="32"/>
      <c r="X83" s="32">
        <v>3</v>
      </c>
      <c r="Y83" s="32"/>
      <c r="Z83" s="32"/>
      <c r="AB83" s="184" t="str">
        <f t="shared" si="62"/>
        <v>-</v>
      </c>
      <c r="AC83" s="184" t="str">
        <f t="shared" si="62"/>
        <v>-</v>
      </c>
      <c r="AD83" s="184" t="str">
        <f t="shared" si="62"/>
        <v>-</v>
      </c>
      <c r="AE83" s="184" t="str">
        <f t="shared" si="62"/>
        <v>-</v>
      </c>
      <c r="AF83" s="184" t="str">
        <f t="shared" si="62"/>
        <v>-</v>
      </c>
      <c r="AG83" s="184" t="str">
        <f t="shared" si="62"/>
        <v>-</v>
      </c>
      <c r="AH83" s="184" t="str">
        <f t="shared" si="62"/>
        <v>-</v>
      </c>
      <c r="AI83" s="184" t="str">
        <f t="shared" si="62"/>
        <v>-</v>
      </c>
      <c r="AJ83" s="184" t="str">
        <f t="shared" si="62"/>
        <v>-</v>
      </c>
      <c r="AK83" s="184" t="str">
        <f t="shared" si="62"/>
        <v>-</v>
      </c>
      <c r="AL83" s="184" t="str">
        <f t="shared" si="62"/>
        <v>-</v>
      </c>
      <c r="AM83" s="184" t="str">
        <f t="shared" si="62"/>
        <v>-</v>
      </c>
      <c r="AO83" s="183" t="str">
        <f t="shared" si="63"/>
        <v>-</v>
      </c>
      <c r="AP83" s="183" t="str">
        <f t="shared" si="63"/>
        <v>-</v>
      </c>
      <c r="AQ83" s="183" t="str">
        <f t="shared" si="63"/>
        <v>-</v>
      </c>
      <c r="AR83" s="183" t="str">
        <f t="shared" si="63"/>
        <v>-</v>
      </c>
      <c r="AS83" s="183" t="str">
        <f t="shared" si="63"/>
        <v>-</v>
      </c>
      <c r="AT83" s="183" t="str">
        <f t="shared" si="63"/>
        <v>-</v>
      </c>
      <c r="AU83" s="183" t="str">
        <f t="shared" si="63"/>
        <v>-</v>
      </c>
      <c r="AV83" s="183" t="str">
        <f t="shared" si="63"/>
        <v>-</v>
      </c>
      <c r="AW83" s="183" t="str">
        <f t="shared" si="63"/>
        <v>-</v>
      </c>
      <c r="AX83" s="183">
        <f t="shared" si="63"/>
        <v>1</v>
      </c>
      <c r="AY83" s="183" t="str">
        <f t="shared" si="63"/>
        <v>-</v>
      </c>
      <c r="AZ83" s="183" t="str">
        <f t="shared" si="63"/>
        <v>-</v>
      </c>
      <c r="BB83" s="183" t="str">
        <f t="shared" si="64"/>
        <v>-</v>
      </c>
      <c r="BC83" s="183" t="str">
        <f t="shared" si="64"/>
        <v>-</v>
      </c>
      <c r="BD83" s="183" t="str">
        <f t="shared" si="64"/>
        <v>-</v>
      </c>
      <c r="BE83" s="183" t="str">
        <f t="shared" si="64"/>
        <v>-</v>
      </c>
      <c r="BF83" s="183" t="str">
        <f t="shared" si="64"/>
        <v>-</v>
      </c>
      <c r="BG83" s="183" t="str">
        <f t="shared" si="64"/>
        <v>-</v>
      </c>
      <c r="BH83" s="183" t="str">
        <f t="shared" si="64"/>
        <v>-</v>
      </c>
      <c r="BI83" s="183" t="str">
        <f t="shared" si="64"/>
        <v>-</v>
      </c>
      <c r="BJ83" s="183" t="str">
        <f t="shared" si="64"/>
        <v>-</v>
      </c>
      <c r="BK83" s="183" t="str">
        <f t="shared" si="64"/>
        <v>-</v>
      </c>
      <c r="BL83" s="183" t="str">
        <f t="shared" si="64"/>
        <v>-</v>
      </c>
      <c r="BM83" s="183" t="str">
        <f t="shared" si="64"/>
        <v>-</v>
      </c>
      <c r="BO83" s="183" t="str">
        <f t="shared" si="65"/>
        <v>-</v>
      </c>
      <c r="BP83" s="183" t="str">
        <f t="shared" si="65"/>
        <v>-</v>
      </c>
      <c r="BQ83" s="183" t="str">
        <f t="shared" si="65"/>
        <v>-</v>
      </c>
      <c r="BR83" s="183" t="str">
        <f t="shared" si="65"/>
        <v>-</v>
      </c>
      <c r="BS83" s="183" t="str">
        <f t="shared" si="65"/>
        <v>-</v>
      </c>
      <c r="BT83" s="183" t="str">
        <f t="shared" si="65"/>
        <v>-</v>
      </c>
      <c r="BU83" s="183" t="str">
        <f t="shared" si="65"/>
        <v>-</v>
      </c>
      <c r="BV83" s="183" t="str">
        <f t="shared" si="65"/>
        <v>-</v>
      </c>
      <c r="BW83" s="183" t="str">
        <f t="shared" si="65"/>
        <v>-</v>
      </c>
      <c r="BX83" s="183" t="str">
        <f t="shared" si="65"/>
        <v>-</v>
      </c>
      <c r="BY83" s="183" t="str">
        <f t="shared" si="65"/>
        <v>-</v>
      </c>
      <c r="BZ83" s="183" t="str">
        <f t="shared" si="65"/>
        <v>-</v>
      </c>
      <c r="CB83" s="183"/>
      <c r="CC83" s="183"/>
      <c r="CD83" s="183"/>
      <c r="CE83" s="183"/>
      <c r="CF83" s="183"/>
      <c r="CG83" s="183"/>
      <c r="CH83" s="183"/>
      <c r="CI83" s="183"/>
      <c r="CJ83" s="183"/>
      <c r="CK83" s="183"/>
      <c r="CL83" s="183"/>
      <c r="CM83" s="183"/>
    </row>
    <row r="84" spans="1:27" ht="12.75">
      <c r="A84" s="170"/>
      <c r="B84" s="79" t="s">
        <v>118</v>
      </c>
      <c r="C84" s="18"/>
      <c r="D84" s="18"/>
      <c r="E84" s="18"/>
      <c r="F84" s="18"/>
      <c r="G84" s="18"/>
      <c r="H84" s="20"/>
      <c r="I84" s="1">
        <f aca="true" t="shared" si="66" ref="I84:N84">SUM(I85:I87)</f>
        <v>317</v>
      </c>
      <c r="J84" s="27">
        <f t="shared" si="66"/>
        <v>0</v>
      </c>
      <c r="K84" s="1">
        <f t="shared" si="66"/>
        <v>0</v>
      </c>
      <c r="L84" s="1">
        <f t="shared" si="66"/>
        <v>0</v>
      </c>
      <c r="M84" s="1">
        <f t="shared" si="66"/>
        <v>210</v>
      </c>
      <c r="N84" s="1">
        <f t="shared" si="66"/>
        <v>105</v>
      </c>
      <c r="O84" s="188"/>
      <c r="P84" s="21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</row>
    <row r="85" spans="1:26" ht="12.75">
      <c r="A85" s="77"/>
      <c r="B85" s="18" t="s">
        <v>119</v>
      </c>
      <c r="C85" s="18"/>
      <c r="D85" s="18"/>
      <c r="E85" s="18"/>
      <c r="F85" s="18"/>
      <c r="G85" s="18"/>
      <c r="H85" s="18"/>
      <c r="I85" s="1">
        <v>45</v>
      </c>
      <c r="J85" s="1"/>
      <c r="K85" s="18"/>
      <c r="L85" s="18"/>
      <c r="M85" s="18">
        <v>30</v>
      </c>
      <c r="N85" s="18">
        <v>15</v>
      </c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>
      <c r="A86" s="77"/>
      <c r="B86" s="18" t="s">
        <v>120</v>
      </c>
      <c r="C86" s="18"/>
      <c r="D86" s="18"/>
      <c r="E86" s="18"/>
      <c r="F86" s="18"/>
      <c r="G86" s="18"/>
      <c r="H86" s="18"/>
      <c r="I86" s="1">
        <v>92</v>
      </c>
      <c r="J86" s="1"/>
      <c r="K86" s="18"/>
      <c r="L86" s="18"/>
      <c r="M86" s="18">
        <v>60</v>
      </c>
      <c r="N86" s="18">
        <v>30</v>
      </c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>
      <c r="A87" s="77"/>
      <c r="B87" s="78" t="s">
        <v>121</v>
      </c>
      <c r="C87" s="18"/>
      <c r="D87" s="18"/>
      <c r="E87" s="18"/>
      <c r="F87" s="18"/>
      <c r="G87" s="18"/>
      <c r="H87" s="18"/>
      <c r="I87" s="1">
        <v>180</v>
      </c>
      <c r="J87" s="1"/>
      <c r="K87" s="18"/>
      <c r="L87" s="18"/>
      <c r="M87" s="18">
        <v>120</v>
      </c>
      <c r="N87" s="18">
        <v>60</v>
      </c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>
      <c r="A88" s="17"/>
      <c r="B88" s="58" t="s">
        <v>122</v>
      </c>
      <c r="C88" s="3"/>
      <c r="D88" s="62"/>
      <c r="E88" s="62"/>
      <c r="F88" s="62"/>
      <c r="G88" s="173"/>
      <c r="H88" s="175">
        <f>J88/I88*100</f>
        <v>51.63868904876099</v>
      </c>
      <c r="I88" s="62">
        <f aca="true" t="shared" si="67" ref="I88:Z88">I8+I21+I32+I56+I65+I74</f>
        <v>7506</v>
      </c>
      <c r="J88" s="62">
        <f t="shared" si="67"/>
        <v>3876</v>
      </c>
      <c r="K88" s="62">
        <f t="shared" si="67"/>
        <v>1980</v>
      </c>
      <c r="L88" s="62">
        <f t="shared" si="67"/>
        <v>526</v>
      </c>
      <c r="M88" s="62">
        <f t="shared" si="67"/>
        <v>1440</v>
      </c>
      <c r="N88" s="62">
        <f t="shared" si="67"/>
        <v>3560</v>
      </c>
      <c r="O88" s="3">
        <f t="shared" si="67"/>
        <v>30</v>
      </c>
      <c r="P88" s="3">
        <f t="shared" si="67"/>
        <v>30</v>
      </c>
      <c r="Q88" s="3">
        <f t="shared" si="67"/>
        <v>30</v>
      </c>
      <c r="R88" s="3">
        <f t="shared" si="67"/>
        <v>30</v>
      </c>
      <c r="S88" s="3">
        <f t="shared" si="67"/>
        <v>28</v>
      </c>
      <c r="T88" s="3">
        <f t="shared" si="67"/>
        <v>28</v>
      </c>
      <c r="U88" s="3">
        <f t="shared" si="67"/>
        <v>28</v>
      </c>
      <c r="V88" s="3">
        <f t="shared" si="67"/>
        <v>28</v>
      </c>
      <c r="W88" s="3">
        <f t="shared" si="67"/>
        <v>28</v>
      </c>
      <c r="X88" s="3">
        <f t="shared" si="67"/>
        <v>28</v>
      </c>
      <c r="Y88" s="3">
        <f t="shared" si="67"/>
        <v>28</v>
      </c>
      <c r="Z88" s="3">
        <f t="shared" si="67"/>
        <v>28</v>
      </c>
    </row>
    <row r="89" spans="1:26" ht="13.5" thickBot="1">
      <c r="A89" s="72"/>
      <c r="B89" s="59"/>
      <c r="C89" s="3"/>
      <c r="D89" s="5" t="s">
        <v>123</v>
      </c>
      <c r="E89" s="5"/>
      <c r="F89" s="5"/>
      <c r="G89" s="5"/>
      <c r="H89" s="5"/>
      <c r="I89" s="81">
        <f>ROUND(I88/54,1)</f>
        <v>139</v>
      </c>
      <c r="J89" s="81"/>
      <c r="K89" s="81"/>
      <c r="L89" s="81"/>
      <c r="M89" s="2"/>
      <c r="N89" s="81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91" ht="12.75">
      <c r="A90" s="22"/>
      <c r="B90" s="23" t="s">
        <v>124</v>
      </c>
      <c r="C90" s="23"/>
      <c r="D90" s="23"/>
      <c r="E90" s="23"/>
      <c r="F90" s="19"/>
      <c r="G90" s="19"/>
      <c r="H90" s="19"/>
      <c r="I90" s="20">
        <f aca="true" t="shared" si="68" ref="I90:N90">I8+I21+I32+I56+I65+I74</f>
        <v>7506</v>
      </c>
      <c r="J90" s="20">
        <f t="shared" si="68"/>
        <v>3876</v>
      </c>
      <c r="K90" s="20">
        <f t="shared" si="68"/>
        <v>1980</v>
      </c>
      <c r="L90" s="20">
        <f t="shared" si="68"/>
        <v>526</v>
      </c>
      <c r="M90" s="20">
        <f t="shared" si="68"/>
        <v>1440</v>
      </c>
      <c r="N90" s="20">
        <f t="shared" si="68"/>
        <v>3560</v>
      </c>
      <c r="O90" s="20">
        <f aca="true" t="shared" si="69" ref="O90:Z90">O8+O21+O32+O56+O65</f>
        <v>30</v>
      </c>
      <c r="P90" s="20">
        <f t="shared" si="69"/>
        <v>30</v>
      </c>
      <c r="Q90" s="20">
        <f t="shared" si="69"/>
        <v>30</v>
      </c>
      <c r="R90" s="20">
        <f t="shared" si="69"/>
        <v>30</v>
      </c>
      <c r="S90" s="20">
        <f t="shared" si="69"/>
        <v>28</v>
      </c>
      <c r="T90" s="20">
        <f t="shared" si="69"/>
        <v>28</v>
      </c>
      <c r="U90" s="20">
        <f t="shared" si="69"/>
        <v>28</v>
      </c>
      <c r="V90" s="20">
        <f t="shared" si="69"/>
        <v>28</v>
      </c>
      <c r="W90" s="20">
        <f t="shared" si="69"/>
        <v>21</v>
      </c>
      <c r="X90" s="20">
        <f t="shared" si="69"/>
        <v>25</v>
      </c>
      <c r="Y90" s="20">
        <f t="shared" si="69"/>
        <v>28</v>
      </c>
      <c r="Z90" s="20">
        <f t="shared" si="69"/>
        <v>16</v>
      </c>
      <c r="AB90" s="181">
        <f aca="true" t="shared" si="70" ref="AB90:CM90">SUM(AB8+AB21+AB32+AB56+AB65+AB74)</f>
        <v>4</v>
      </c>
      <c r="AC90" s="181">
        <f t="shared" si="70"/>
        <v>2</v>
      </c>
      <c r="AD90" s="181">
        <f t="shared" si="70"/>
        <v>5</v>
      </c>
      <c r="AE90" s="181">
        <f t="shared" si="70"/>
        <v>5</v>
      </c>
      <c r="AF90" s="181">
        <f t="shared" si="70"/>
        <v>1</v>
      </c>
      <c r="AG90" s="181">
        <f t="shared" si="70"/>
        <v>2</v>
      </c>
      <c r="AH90" s="181">
        <f t="shared" si="70"/>
        <v>4</v>
      </c>
      <c r="AI90" s="181">
        <f t="shared" si="70"/>
        <v>1</v>
      </c>
      <c r="AJ90" s="181">
        <f t="shared" si="70"/>
        <v>4</v>
      </c>
      <c r="AK90" s="181">
        <f t="shared" si="70"/>
        <v>4</v>
      </c>
      <c r="AL90" s="181">
        <f t="shared" si="70"/>
        <v>1</v>
      </c>
      <c r="AM90" s="181">
        <f t="shared" si="70"/>
        <v>1</v>
      </c>
      <c r="AN90" s="1"/>
      <c r="AO90" s="181">
        <f t="shared" si="70"/>
        <v>5</v>
      </c>
      <c r="AP90" s="181">
        <f t="shared" si="70"/>
        <v>4</v>
      </c>
      <c r="AQ90" s="181">
        <f t="shared" si="70"/>
        <v>4</v>
      </c>
      <c r="AR90" s="181">
        <f t="shared" si="70"/>
        <v>3</v>
      </c>
      <c r="AS90" s="181">
        <f t="shared" si="70"/>
        <v>4</v>
      </c>
      <c r="AT90" s="181">
        <f t="shared" si="70"/>
        <v>6</v>
      </c>
      <c r="AU90" s="181">
        <f t="shared" si="70"/>
        <v>3</v>
      </c>
      <c r="AV90" s="181">
        <f t="shared" si="70"/>
        <v>4</v>
      </c>
      <c r="AW90" s="181">
        <f t="shared" si="70"/>
        <v>4</v>
      </c>
      <c r="AX90" s="181">
        <f t="shared" si="70"/>
        <v>3</v>
      </c>
      <c r="AY90" s="181">
        <f t="shared" si="70"/>
        <v>7</v>
      </c>
      <c r="AZ90" s="181">
        <f t="shared" si="70"/>
        <v>6</v>
      </c>
      <c r="BA90" s="1"/>
      <c r="BB90" s="181">
        <f t="shared" si="70"/>
        <v>0</v>
      </c>
      <c r="BC90" s="181">
        <f t="shared" si="70"/>
        <v>0</v>
      </c>
      <c r="BD90" s="181">
        <f t="shared" si="70"/>
        <v>0</v>
      </c>
      <c r="BE90" s="181">
        <f t="shared" si="70"/>
        <v>0</v>
      </c>
      <c r="BF90" s="181">
        <f t="shared" si="70"/>
        <v>0</v>
      </c>
      <c r="BG90" s="181">
        <f t="shared" si="70"/>
        <v>0</v>
      </c>
      <c r="BH90" s="181">
        <f t="shared" si="70"/>
        <v>1</v>
      </c>
      <c r="BI90" s="181">
        <f t="shared" si="70"/>
        <v>1</v>
      </c>
      <c r="BJ90" s="181">
        <f t="shared" si="70"/>
        <v>1</v>
      </c>
      <c r="BK90" s="181">
        <f t="shared" si="70"/>
        <v>1</v>
      </c>
      <c r="BL90" s="181">
        <f t="shared" si="70"/>
        <v>1</v>
      </c>
      <c r="BM90" s="181">
        <f t="shared" si="70"/>
        <v>1</v>
      </c>
      <c r="BN90" s="1"/>
      <c r="BO90" s="181">
        <f t="shared" si="70"/>
        <v>0</v>
      </c>
      <c r="BP90" s="181">
        <f t="shared" si="70"/>
        <v>0</v>
      </c>
      <c r="BQ90" s="181">
        <f t="shared" si="70"/>
        <v>0</v>
      </c>
      <c r="BR90" s="181">
        <f t="shared" si="70"/>
        <v>1</v>
      </c>
      <c r="BS90" s="181">
        <f t="shared" si="70"/>
        <v>0</v>
      </c>
      <c r="BT90" s="181">
        <f t="shared" si="70"/>
        <v>2</v>
      </c>
      <c r="BU90" s="181">
        <f t="shared" si="70"/>
        <v>1</v>
      </c>
      <c r="BV90" s="181">
        <f t="shared" si="70"/>
        <v>1</v>
      </c>
      <c r="BW90" s="181">
        <f t="shared" si="70"/>
        <v>1</v>
      </c>
      <c r="BX90" s="181">
        <f t="shared" si="70"/>
        <v>1</v>
      </c>
      <c r="BY90" s="181">
        <f t="shared" si="70"/>
        <v>1</v>
      </c>
      <c r="BZ90" s="181">
        <f t="shared" si="70"/>
        <v>1</v>
      </c>
      <c r="CB90" s="181">
        <f t="shared" si="70"/>
        <v>4</v>
      </c>
      <c r="CC90" s="181">
        <f t="shared" si="70"/>
        <v>2</v>
      </c>
      <c r="CD90" s="181">
        <f t="shared" si="70"/>
        <v>8</v>
      </c>
      <c r="CE90" s="181">
        <f t="shared" si="70"/>
        <v>5</v>
      </c>
      <c r="CF90" s="181">
        <f t="shared" si="70"/>
        <v>3</v>
      </c>
      <c r="CG90" s="181">
        <f t="shared" si="70"/>
        <v>0</v>
      </c>
      <c r="CH90" s="181">
        <f t="shared" si="70"/>
        <v>3</v>
      </c>
      <c r="CI90" s="181">
        <f t="shared" si="70"/>
        <v>1</v>
      </c>
      <c r="CJ90" s="181">
        <f t="shared" si="70"/>
        <v>2</v>
      </c>
      <c r="CK90" s="181">
        <f t="shared" si="70"/>
        <v>2</v>
      </c>
      <c r="CL90" s="181">
        <f t="shared" si="70"/>
        <v>0</v>
      </c>
      <c r="CM90" s="181">
        <f t="shared" si="70"/>
        <v>1</v>
      </c>
    </row>
    <row r="91" spans="1:26" ht="12.75">
      <c r="A91" s="22"/>
      <c r="B91" s="18" t="s">
        <v>125</v>
      </c>
      <c r="C91" s="1">
        <f>SUM(O91:Z91)</f>
        <v>6</v>
      </c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3"/>
      <c r="O91" s="1">
        <f>BB90</f>
        <v>0</v>
      </c>
      <c r="P91" s="1">
        <f aca="true" t="shared" si="71" ref="P91:Z91">BC90</f>
        <v>0</v>
      </c>
      <c r="Q91" s="1">
        <f t="shared" si="71"/>
        <v>0</v>
      </c>
      <c r="R91" s="1">
        <f t="shared" si="71"/>
        <v>0</v>
      </c>
      <c r="S91" s="1">
        <f t="shared" si="71"/>
        <v>0</v>
      </c>
      <c r="T91" s="1">
        <f t="shared" si="71"/>
        <v>0</v>
      </c>
      <c r="U91" s="1">
        <f t="shared" si="71"/>
        <v>1</v>
      </c>
      <c r="V91" s="1">
        <f t="shared" si="71"/>
        <v>1</v>
      </c>
      <c r="W91" s="1">
        <f t="shared" si="71"/>
        <v>1</v>
      </c>
      <c r="X91" s="1">
        <f t="shared" si="71"/>
        <v>1</v>
      </c>
      <c r="Y91" s="1">
        <f t="shared" si="71"/>
        <v>1</v>
      </c>
      <c r="Z91" s="1">
        <f t="shared" si="71"/>
        <v>1</v>
      </c>
    </row>
    <row r="92" spans="1:26" ht="12.75">
      <c r="A92" s="22"/>
      <c r="B92" s="18" t="s">
        <v>126</v>
      </c>
      <c r="C92" s="1">
        <f>SUM(O92:Z92)</f>
        <v>9</v>
      </c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3"/>
      <c r="O92" s="1">
        <f>BO90</f>
        <v>0</v>
      </c>
      <c r="P92" s="1">
        <f aca="true" t="shared" si="72" ref="P92:Z92">BP90</f>
        <v>0</v>
      </c>
      <c r="Q92" s="1">
        <f t="shared" si="72"/>
        <v>0</v>
      </c>
      <c r="R92" s="1">
        <f t="shared" si="72"/>
        <v>1</v>
      </c>
      <c r="S92" s="1">
        <f t="shared" si="72"/>
        <v>0</v>
      </c>
      <c r="T92" s="1">
        <f t="shared" si="72"/>
        <v>2</v>
      </c>
      <c r="U92" s="1">
        <f t="shared" si="72"/>
        <v>1</v>
      </c>
      <c r="V92" s="1">
        <f t="shared" si="72"/>
        <v>1</v>
      </c>
      <c r="W92" s="1">
        <f t="shared" si="72"/>
        <v>1</v>
      </c>
      <c r="X92" s="1">
        <f t="shared" si="72"/>
        <v>1</v>
      </c>
      <c r="Y92" s="1">
        <f t="shared" si="72"/>
        <v>1</v>
      </c>
      <c r="Z92" s="1">
        <f t="shared" si="72"/>
        <v>1</v>
      </c>
    </row>
    <row r="93" spans="1:26" ht="12.75">
      <c r="A93" s="22"/>
      <c r="B93" s="18" t="s">
        <v>127</v>
      </c>
      <c r="C93" s="1">
        <f>SUM(O93:Z93)</f>
        <v>31</v>
      </c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3"/>
      <c r="O93" s="1">
        <f>CB90</f>
        <v>4</v>
      </c>
      <c r="P93" s="1">
        <f aca="true" t="shared" si="73" ref="P93:Z93">CC90</f>
        <v>2</v>
      </c>
      <c r="Q93" s="1">
        <f t="shared" si="73"/>
        <v>8</v>
      </c>
      <c r="R93" s="1">
        <f t="shared" si="73"/>
        <v>5</v>
      </c>
      <c r="S93" s="1">
        <f t="shared" si="73"/>
        <v>3</v>
      </c>
      <c r="T93" s="1">
        <f t="shared" si="73"/>
        <v>0</v>
      </c>
      <c r="U93" s="1">
        <f t="shared" si="73"/>
        <v>3</v>
      </c>
      <c r="V93" s="1">
        <f t="shared" si="73"/>
        <v>1</v>
      </c>
      <c r="W93" s="1">
        <f t="shared" si="73"/>
        <v>2</v>
      </c>
      <c r="X93" s="1">
        <f t="shared" si="73"/>
        <v>2</v>
      </c>
      <c r="Y93" s="1">
        <f t="shared" si="73"/>
        <v>0</v>
      </c>
      <c r="Z93" s="1">
        <f t="shared" si="73"/>
        <v>1</v>
      </c>
    </row>
    <row r="94" spans="1:26" ht="12.75">
      <c r="A94" s="22"/>
      <c r="B94" s="18" t="s">
        <v>128</v>
      </c>
      <c r="C94" s="1">
        <f>SUM(O94:Z94)</f>
        <v>34</v>
      </c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3"/>
      <c r="O94" s="1">
        <f>AB90</f>
        <v>4</v>
      </c>
      <c r="P94" s="1">
        <f aca="true" t="shared" si="74" ref="P94:Z94">AC90</f>
        <v>2</v>
      </c>
      <c r="Q94" s="1">
        <f t="shared" si="74"/>
        <v>5</v>
      </c>
      <c r="R94" s="1">
        <f t="shared" si="74"/>
        <v>5</v>
      </c>
      <c r="S94" s="1">
        <f t="shared" si="74"/>
        <v>1</v>
      </c>
      <c r="T94" s="1">
        <f t="shared" si="74"/>
        <v>2</v>
      </c>
      <c r="U94" s="1">
        <f t="shared" si="74"/>
        <v>4</v>
      </c>
      <c r="V94" s="1">
        <f t="shared" si="74"/>
        <v>1</v>
      </c>
      <c r="W94" s="1">
        <f t="shared" si="74"/>
        <v>4</v>
      </c>
      <c r="X94" s="1">
        <f t="shared" si="74"/>
        <v>4</v>
      </c>
      <c r="Y94" s="1">
        <f t="shared" si="74"/>
        <v>1</v>
      </c>
      <c r="Z94" s="1">
        <f t="shared" si="74"/>
        <v>1</v>
      </c>
    </row>
    <row r="95" spans="1:26" ht="13.5" thickBot="1">
      <c r="A95" s="28"/>
      <c r="B95" s="29" t="s">
        <v>129</v>
      </c>
      <c r="C95" s="30">
        <f>SUM(O95:Z95)</f>
        <v>53</v>
      </c>
      <c r="D95" s="84" t="s">
        <v>130</v>
      </c>
      <c r="E95" s="31"/>
      <c r="F95" s="31"/>
      <c r="G95" s="31"/>
      <c r="H95" s="31"/>
      <c r="I95" s="31"/>
      <c r="J95" s="31"/>
      <c r="K95" s="31"/>
      <c r="L95" s="31"/>
      <c r="M95" s="31"/>
      <c r="N95" s="32"/>
      <c r="O95" s="30">
        <f>AO90</f>
        <v>5</v>
      </c>
      <c r="P95" s="30">
        <f aca="true" t="shared" si="75" ref="P95:Z95">AP90</f>
        <v>4</v>
      </c>
      <c r="Q95" s="30">
        <f t="shared" si="75"/>
        <v>4</v>
      </c>
      <c r="R95" s="30">
        <f t="shared" si="75"/>
        <v>3</v>
      </c>
      <c r="S95" s="30">
        <f t="shared" si="75"/>
        <v>4</v>
      </c>
      <c r="T95" s="30">
        <f t="shared" si="75"/>
        <v>6</v>
      </c>
      <c r="U95" s="30">
        <f t="shared" si="75"/>
        <v>3</v>
      </c>
      <c r="V95" s="30">
        <f t="shared" si="75"/>
        <v>4</v>
      </c>
      <c r="W95" s="30">
        <f t="shared" si="75"/>
        <v>4</v>
      </c>
      <c r="X95" s="30">
        <f t="shared" si="75"/>
        <v>3</v>
      </c>
      <c r="Y95" s="30">
        <f t="shared" si="75"/>
        <v>7</v>
      </c>
      <c r="Z95" s="30">
        <f t="shared" si="75"/>
        <v>6</v>
      </c>
    </row>
    <row r="96" spans="1:26" ht="12.75">
      <c r="A96" s="51"/>
      <c r="B96" s="52" t="s">
        <v>131</v>
      </c>
      <c r="C96" s="73"/>
      <c r="D96" s="33"/>
      <c r="E96" s="34" t="s">
        <v>132</v>
      </c>
      <c r="F96" s="34"/>
      <c r="G96" s="34"/>
      <c r="H96" s="34"/>
      <c r="I96" s="34"/>
      <c r="J96" s="34"/>
      <c r="K96" s="34"/>
      <c r="L96" s="36"/>
      <c r="M96" s="46" t="s">
        <v>133</v>
      </c>
      <c r="N96" s="46"/>
      <c r="O96" s="46"/>
      <c r="P96" s="46"/>
      <c r="Q96" s="46"/>
      <c r="R96" s="46"/>
      <c r="S96" s="52"/>
      <c r="T96" s="43" t="s">
        <v>134</v>
      </c>
      <c r="U96" s="26" t="s">
        <v>135</v>
      </c>
      <c r="V96" s="26"/>
      <c r="W96" s="26"/>
      <c r="X96" s="26"/>
      <c r="Y96" s="26"/>
      <c r="Z96" s="26"/>
    </row>
    <row r="97" spans="1:26" ht="13.5" thickBot="1">
      <c r="A97" s="54"/>
      <c r="B97" s="53" t="s">
        <v>136</v>
      </c>
      <c r="C97" s="69" t="s">
        <v>134</v>
      </c>
      <c r="D97" s="70" t="s">
        <v>137</v>
      </c>
      <c r="E97" s="35" t="s">
        <v>136</v>
      </c>
      <c r="F97" s="35"/>
      <c r="G97" s="35"/>
      <c r="H97" s="35"/>
      <c r="I97" s="35"/>
      <c r="J97" s="35"/>
      <c r="K97" s="69" t="s">
        <v>134</v>
      </c>
      <c r="L97" s="70" t="s">
        <v>137</v>
      </c>
      <c r="M97" s="47" t="s">
        <v>138</v>
      </c>
      <c r="N97" s="47"/>
      <c r="O97" s="47"/>
      <c r="P97" s="47"/>
      <c r="Q97" s="47"/>
      <c r="R97" s="47"/>
      <c r="S97" s="187"/>
      <c r="T97" s="44"/>
      <c r="U97" s="48" t="s">
        <v>139</v>
      </c>
      <c r="V97" s="48"/>
      <c r="W97" s="48"/>
      <c r="X97" s="48"/>
      <c r="Y97" s="48"/>
      <c r="Z97" s="48"/>
    </row>
    <row r="98" spans="1:24" ht="12.75">
      <c r="A98" s="51"/>
      <c r="B98" s="18" t="s">
        <v>119</v>
      </c>
      <c r="C98" s="38">
        <v>4</v>
      </c>
      <c r="D98" s="39">
        <v>1</v>
      </c>
      <c r="E98" s="7" t="s">
        <v>121</v>
      </c>
      <c r="F98" s="7"/>
      <c r="G98" s="7"/>
      <c r="H98" s="7"/>
      <c r="I98" s="7"/>
      <c r="J98" s="7"/>
      <c r="K98" s="7">
        <v>6</v>
      </c>
      <c r="L98" s="37">
        <v>4</v>
      </c>
      <c r="M98" s="49"/>
      <c r="N98" s="49"/>
      <c r="O98" s="49"/>
      <c r="P98" s="49"/>
      <c r="Q98" s="49"/>
      <c r="R98" s="49"/>
      <c r="S98" s="49"/>
      <c r="T98" s="42"/>
      <c r="X98" t="s">
        <v>140</v>
      </c>
    </row>
    <row r="99" spans="1:26" ht="12.75">
      <c r="A99" s="51"/>
      <c r="B99" s="18" t="s">
        <v>120</v>
      </c>
      <c r="C99" s="38">
        <v>4</v>
      </c>
      <c r="D99" s="39">
        <v>2</v>
      </c>
      <c r="E99" s="7" t="s">
        <v>7</v>
      </c>
      <c r="F99" s="7"/>
      <c r="G99" s="7"/>
      <c r="H99" s="7"/>
      <c r="I99" s="7"/>
      <c r="J99" s="7"/>
      <c r="K99" s="38" t="s">
        <v>7</v>
      </c>
      <c r="L99" s="63" t="s">
        <v>7</v>
      </c>
      <c r="M99" s="4" t="s">
        <v>7</v>
      </c>
      <c r="N99" s="4"/>
      <c r="O99" s="4"/>
      <c r="P99" s="4"/>
      <c r="Q99" s="4"/>
      <c r="R99" s="4"/>
      <c r="S99" s="4"/>
      <c r="T99" s="50" t="s">
        <v>7</v>
      </c>
      <c r="U99" s="4" t="s">
        <v>141</v>
      </c>
      <c r="V99" s="4"/>
      <c r="W99" s="4"/>
      <c r="X99" s="4"/>
      <c r="Y99" s="4"/>
      <c r="Z99" s="4"/>
    </row>
    <row r="100" spans="1:26" ht="13.5" thickBot="1">
      <c r="A100" s="28"/>
      <c r="B100" s="29" t="s">
        <v>232</v>
      </c>
      <c r="C100" s="40">
        <v>2</v>
      </c>
      <c r="D100" s="41">
        <v>3</v>
      </c>
      <c r="E100" s="35" t="s">
        <v>7</v>
      </c>
      <c r="F100" s="35"/>
      <c r="G100" s="35"/>
      <c r="H100" s="35"/>
      <c r="I100" s="35"/>
      <c r="J100" s="35"/>
      <c r="K100" s="40" t="s">
        <v>7</v>
      </c>
      <c r="L100" s="64"/>
      <c r="M100" s="48"/>
      <c r="N100" s="48"/>
      <c r="O100" s="48"/>
      <c r="P100" s="48"/>
      <c r="Q100" s="48"/>
      <c r="R100" s="48"/>
      <c r="S100" s="48"/>
      <c r="T100" s="45"/>
      <c r="U100" s="48" t="s">
        <v>142</v>
      </c>
      <c r="V100" s="48"/>
      <c r="W100" s="48"/>
      <c r="X100" s="48"/>
      <c r="Y100" s="48"/>
      <c r="Z100" s="48"/>
    </row>
    <row r="102" spans="2:3" ht="12.75">
      <c r="B102" s="26" t="s">
        <v>143</v>
      </c>
      <c r="C102" t="s">
        <v>144</v>
      </c>
    </row>
    <row r="103" ht="12.75">
      <c r="D103" s="60" t="s">
        <v>230</v>
      </c>
    </row>
    <row r="104" ht="12.75">
      <c r="C104" t="s">
        <v>145</v>
      </c>
    </row>
    <row r="105" ht="12.75">
      <c r="D105" s="60" t="s">
        <v>231</v>
      </c>
    </row>
    <row r="107" spans="2:14" ht="12.75">
      <c r="B107" s="4" t="s">
        <v>236</v>
      </c>
      <c r="C107" s="4"/>
      <c r="D107" s="4"/>
      <c r="E107" s="4"/>
      <c r="F107" s="4"/>
      <c r="G107" s="4"/>
      <c r="H107" s="4"/>
      <c r="L107" s="49" t="s">
        <v>237</v>
      </c>
      <c r="M107" s="49"/>
      <c r="N107" s="49"/>
    </row>
    <row r="109" spans="2:12" ht="12.75">
      <c r="B109" s="4" t="s">
        <v>146</v>
      </c>
      <c r="C109" s="4"/>
      <c r="D109" s="4"/>
      <c r="E109" s="49"/>
      <c r="F109" s="49"/>
      <c r="G109" s="49"/>
      <c r="H109" s="49"/>
      <c r="L109" t="s">
        <v>147</v>
      </c>
    </row>
    <row r="111" spans="2:12" ht="12.75">
      <c r="B111" s="4" t="s">
        <v>148</v>
      </c>
      <c r="C111" s="4"/>
      <c r="D111" s="4"/>
      <c r="E111" s="4"/>
      <c r="F111" s="4"/>
      <c r="G111" s="4"/>
      <c r="H111" s="4"/>
      <c r="L111" t="s">
        <v>220</v>
      </c>
    </row>
  </sheetData>
  <sheetProtection/>
  <mergeCells count="4">
    <mergeCell ref="O5:Z5"/>
    <mergeCell ref="C2:G2"/>
    <mergeCell ref="H3:H6"/>
    <mergeCell ref="H2:N2"/>
  </mergeCells>
  <printOptions horizontalCentered="1"/>
  <pageMargins left="0" right="0" top="0.5905511811023623" bottom="0" header="0.5118110236220472" footer="0.5118110236220472"/>
  <pageSetup fitToHeight="1" fitToWidth="1" horizontalDpi="600" verticalDpi="600" orientation="portrait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2020-07-08T07:31:58Z</cp:lastPrinted>
  <dcterms:created xsi:type="dcterms:W3CDTF">1999-02-26T10:19:35Z</dcterms:created>
  <dcterms:modified xsi:type="dcterms:W3CDTF">2021-03-18T08:16:08Z</dcterms:modified>
  <cp:category/>
  <cp:version/>
  <cp:contentType/>
  <cp:contentStatus/>
</cp:coreProperties>
</file>